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<sst xmlns="http://schemas.openxmlformats.org/spreadsheetml/2006/main" count="450" uniqueCount="448">
  <si>
    <t>Partida Presupuestal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</si>
  <si>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</si>
  <si>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</si>
  <si>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</si>
  <si>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</si>
  <si>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</si>
  <si>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</si>
  <si>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</si>
  <si>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</si>
  <si>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</si>
  <si>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</si>
  <si>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</si>
  <si>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</si>
  <si>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</si>
  <si>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</si>
  <si>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</si>
  <si>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</si>
  <si>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</si>
  <si>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</si>
  <si>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</si>
  <si>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</si>
  <si>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</si>
  <si>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</si>
  <si>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</si>
  <si>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</si>
  <si>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</si>
  <si>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</si>
  <si>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</si>
  <si>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</si>
  <si>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</si>
  <si>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</si>
  <si>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</si>
  <si>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</si>
  <si>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</si>
  <si>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</si>
  <si>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</si>
  <si>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</si>
  <si>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</si>
  <si>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</si>
  <si>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</si>
  <si>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</si>
  <si>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</si>
  <si>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1521</t>
  </si>
  <si>
    <t>Indemnizaciones por separación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</si>
  <si>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</si>
  <si>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</si>
  <si>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</si>
  <si>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</si>
  <si>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</si>
  <si>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</si>
  <si>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</si>
  <si>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</si>
  <si>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</si>
  <si>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</si>
  <si>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3362</t>
  </si>
  <si>
    <t>Servicio de Impresión de documentos y papelería of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</si>
  <si>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</si>
  <si>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</si>
  <si>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</si>
  <si>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</si>
  <si>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</si>
  <si>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</si>
  <si>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</si>
  <si>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</si>
  <si>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</si>
  <si>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</si>
  <si>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</si>
  <si>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</si>
  <si>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</si>
  <si>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</si>
  <si>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</si>
  <si>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</si>
  <si>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</si>
  <si>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Ampliaciones</t>
  </si>
  <si>
    <t>Reducciones</t>
  </si>
  <si>
    <t>5111</t>
  </si>
  <si>
    <t>5231</t>
  </si>
  <si>
    <t>Convenios</t>
  </si>
  <si>
    <t>Transferencias al Resto del Sector Público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</si>
  <si>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</si>
  <si>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</si>
  <si>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</si>
  <si>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</si>
  <si>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</si>
  <si>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</si>
  <si>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</si>
  <si>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</si>
  <si>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</si>
  <si>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</si>
  <si>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</si>
  <si>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</si>
  <si>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</si>
  <si>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</si>
  <si>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</si>
  <si>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</si>
  <si>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</si>
  <si>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</si>
  <si>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</si>
  <si>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</si>
  <si>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</si>
  <si>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</si>
  <si>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</si>
  <si>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</si>
  <si>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</si>
  <si>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</si>
  <si>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</si>
  <si>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</si>
  <si>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</si>
  <si>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</si>
  <si>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</si>
  <si>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</si>
  <si>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</si>
  <si>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</si>
  <si>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</si>
  <si>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</si>
  <si>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</si>
  <si>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</si>
  <si>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</si>
  <si>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</si>
  <si>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</si>
  <si>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</si>
  <si>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</si>
  <si>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</si>
  <si>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</si>
  <si>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</si>
  <si>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</si>
  <si>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</si>
  <si>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</si>
  <si>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</si>
  <si>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</si>
  <si>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</si>
  <si>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</si>
  <si>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</si>
  <si>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</si>
  <si>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</si>
  <si>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</si>
  <si>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</si>
  <si>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</si>
  <si>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</si>
  <si>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</si>
  <si>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</si>
  <si>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</si>
  <si>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</si>
  <si>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</si>
  <si>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</si>
  <si>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</si>
  <si>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</si>
  <si>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</si>
  <si>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</si>
  <si>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</si>
  <si>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</si>
  <si>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</si>
  <si>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</si>
  <si>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</si>
  <si>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</si>
  <si>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</si>
  <si>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</si>
  <si>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</si>
  <si>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</si>
  <si>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</si>
  <si>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</si>
  <si>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</si>
  <si>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</si>
  <si>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</si>
  <si>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</si>
  <si>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</si>
  <si>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</si>
  <si>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</si>
  <si>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</si>
  <si>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</si>
  <si>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</si>
  <si>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</si>
  <si>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</si>
  <si>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</si>
  <si>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</si>
  <si>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</si>
  <si>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</si>
  <si>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</si>
  <si>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</si>
  <si>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</si>
  <si>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</si>
  <si>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</si>
  <si>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</si>
  <si>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</si>
  <si>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</si>
  <si>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</si>
  <si>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</si>
  <si>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</si>
  <si>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</si>
  <si>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</si>
  <si>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</si>
  <si>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</si>
  <si>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</si>
  <si>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</si>
  <si>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</si>
  <si>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</si>
  <si>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</si>
  <si>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</si>
  <si>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</si>
  <si>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</si>
  <si>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</si>
  <si>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</si>
  <si>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</si>
  <si>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</si>
  <si>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</si>
  <si>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</si>
  <si>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</si>
  <si>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</si>
  <si>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</si>
  <si>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</si>
  <si>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</si>
  <si>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</si>
  <si>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</si>
  <si>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</si>
  <si>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</si>
  <si>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</si>
  <si>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</si>
  <si>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</si>
  <si>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</si>
  <si>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</si>
  <si>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</si>
  <si>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</si>
  <si>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</si>
  <si>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</si>
  <si>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</si>
  <si>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</si>
  <si>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</si>
  <si>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</si>
  <si>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</si>
  <si>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</si>
  <si>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</si>
  <si>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</si>
  <si>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</si>
  <si>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</si>
  <si>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</si>
  <si>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</si>
  <si>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</si>
  <si>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</si>
  <si>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</si>
  <si>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</si>
  <si>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</si>
  <si>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</si>
  <si>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</si>
  <si>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</si>
  <si>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</si>
  <si>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</si>
  <si>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</si>
  <si>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</si>
  <si>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</si>
  <si>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</si>
  <si>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</si>
  <si>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</si>
  <si>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</si>
  <si>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</si>
  <si>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</si>
  <si>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</si>
  <si>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</si>
  <si>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</si>
  <si>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</si>
  <si>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</si>
  <si>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</si>
  <si>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</si>
  <si>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</si>
  <si>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</si>
  <si>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</si>
  <si>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</si>
  <si>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</si>
  <si>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</si>
  <si>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</si>
  <si>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</si>
  <si>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</si>
  <si>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</si>
  <si>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</si>
  <si>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</si>
  <si>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</si>
  <si>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</si>
  <si>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</si>
  <si>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</si>
  <si>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</si>
  <si>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</si>
  <si>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</si>
  <si>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</si>
  <si>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</si>
  <si>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</si>
  <si>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</si>
  <si>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</si>
  <si>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</si>
  <si>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</si>
  <si>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</si>
  <si>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</si>
  <si>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</si>
  <si>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</si>
  <si>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</si>
  <si>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</si>
  <si>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</si>
  <si>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</si>
  <si>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</si>
  <si>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</si>
  <si>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</si>
  <si>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</si>
  <si>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</si>
  <si>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</si>
  <si>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3711</t>
  </si>
  <si>
    <t>Pasajes aéreos nacionales</t>
  </si>
  <si>
    <t>3712</t>
  </si>
  <si>
    <t>Pasajes aéreos Internacionales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</si>
  <si>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</si>
  <si>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</si>
  <si>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</si>
  <si>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</si>
  <si>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</si>
  <si>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</si>
  <si>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</si>
  <si>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</si>
  <si>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</si>
  <si>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</si>
  <si>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3911</t>
  </si>
  <si>
    <t>Servicios funerarios y de cementerios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</si>
  <si>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</si>
  <si>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</si>
  <si>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</si>
  <si>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</si>
  <si>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</si>
  <si>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</si>
  <si>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</si>
  <si>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</si>
  <si>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</si>
  <si>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</si>
  <si>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</si>
  <si>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</si>
  <si>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</si>
  <si>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</si>
  <si>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</si>
  <si>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</si>
  <si>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</si>
  <si>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</si>
  <si>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</si>
  <si>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</si>
  <si>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</si>
  <si>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</si>
  <si>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</si>
  <si>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</si>
  <si>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</si>
  <si>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</si>
  <si>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</si>
  <si>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</si>
  <si>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</si>
  <si>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</si>
  <si>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</si>
  <si>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</si>
  <si>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</si>
  <si>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</si>
  <si>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</si>
  <si>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</si>
  <si>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</si>
  <si>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</si>
  <si>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</si>
  <si>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</si>
  <si>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</si>
  <si>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</si>
  <si>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</si>
  <si>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</si>
  <si>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</si>
  <si>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</si>
  <si>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</si>
  <si>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</si>
  <si>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</si>
  <si>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</si>
  <si>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</si>
  <si>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</si>
  <si>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</si>
  <si>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</si>
  <si>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</si>
  <si>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</si>
  <si>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</si>
  <si>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</si>
  <si>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</si>
  <si>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</si>
  <si>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</si>
  <si>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</si>
  <si>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</si>
  <si>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</si>
  <si>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</si>
  <si>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</si>
  <si>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</si>
  <si>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</si>
  <si>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</si>
  <si>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</si>
  <si>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</si>
  <si>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</si>
  <si>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</si>
  <si>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</si>
  <si>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</si>
  <si>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</si>
  <si>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</si>
  <si>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</si>
  <si>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</si>
  <si>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</si>
  <si>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</si>
  <si>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</si>
  <si>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</si>
  <si>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</si>
  <si>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</si>
  <si>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</si>
  <si>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</si>
  <si>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</si>
  <si>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</si>
  <si>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</si>
  <si>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</si>
  <si>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</si>
  <si>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</si>
  <si>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</si>
  <si>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</si>
  <si>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</si>
  <si>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</si>
  <si>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</si>
  <si>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</si>
  <si>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</si>
  <si>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</si>
  <si>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</si>
  <si>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</si>
  <si>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</si>
  <si>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</si>
  <si>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</si>
  <si>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</si>
  <si>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</si>
  <si>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</si>
  <si>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</si>
  <si>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</si>
  <si>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</si>
  <si>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</si>
  <si>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</si>
  <si>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</si>
  <si>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</si>
  <si>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</si>
  <si>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</si>
  <si>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</si>
  <si>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</si>
  <si>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</si>
  <si>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</si>
  <si>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</si>
  <si>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</si>
  <si>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</si>
  <si>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</si>
  <si>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</si>
  <si>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5421</t>
  </si>
  <si>
    <t>Carrocerías, remolques y Eq auxiliares de transpor</t>
  </si>
  <si>
    <t>AL 30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</si>
</sst>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 wrapText="1"/>
      <protection/>
    </xf>
    <xf numFmtId="0" fontId="2" fillId="0" borderId="11" xfId="61" applyNumberFormat="1" applyFont="1" applyBorder="1" applyAlignment="1">
      <alignment horizontal="center" vertical="center"/>
      <protection/>
    </xf>
    <xf numFmtId="0" fontId="2" fillId="0" borderId="11" xfId="61" applyFont="1" applyBorder="1" applyAlignment="1">
      <alignment vertical="center" wrapText="1"/>
      <protection/>
    </xf>
    <xf numFmtId="49" fontId="2" fillId="0" borderId="11" xfId="61" applyNumberFormat="1" applyFont="1" applyBorder="1" applyAlignment="1">
      <alignment horizontal="center" vertical="center"/>
      <protection/>
    </xf>
    <xf numFmtId="0" fontId="5" fillId="34" borderId="0" xfId="61" applyFont="1" applyFill="1" applyAlignment="1">
      <alignment vertical="center" wrapText="1"/>
      <protection/>
    </xf>
    <xf numFmtId="4" fontId="2" fillId="0" borderId="0" xfId="61" applyNumberFormat="1" applyFont="1" applyAlignment="1">
      <alignment horizontal="right" vertical="center"/>
      <protection/>
    </xf>
    <xf numFmtId="9" fontId="2" fillId="0" borderId="0" xfId="61" applyNumberFormat="1" applyFont="1" applyAlignment="1">
      <alignment horizontal="right" vertical="center"/>
      <protection/>
    </xf>
    <xf numFmtId="4" fontId="5" fillId="0" borderId="11" xfId="61" applyNumberFormat="1" applyFont="1" applyBorder="1" applyAlignment="1">
      <alignment horizontal="right" vertical="center"/>
      <protection/>
    </xf>
    <xf numFmtId="4" fontId="2" fillId="0" borderId="11" xfId="61" applyNumberFormat="1" applyFont="1" applyBorder="1" applyAlignment="1">
      <alignment horizontal="right" vertical="center"/>
      <protection/>
    </xf>
    <xf numFmtId="4" fontId="2" fillId="0" borderId="11" xfId="100" applyNumberFormat="1" applyFont="1" applyBorder="1" applyAlignment="1">
      <alignment horizontal="right" vertical="center"/>
    </xf>
    <xf numFmtId="4" fontId="5" fillId="34" borderId="11" xfId="61" applyNumberFormat="1" applyFont="1" applyFill="1" applyBorder="1" applyAlignment="1">
      <alignment horizontal="right" vertical="center"/>
      <protection/>
    </xf>
    <xf numFmtId="4" fontId="3" fillId="33" borderId="11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Alignment="1">
      <alignment horizontal="right" vertical="center"/>
      <protection/>
    </xf>
    <xf numFmtId="0" fontId="5" fillId="0" borderId="12" xfId="61" applyNumberFormat="1" applyFont="1" applyBorder="1" applyAlignment="1">
      <alignment horizontal="right" vertical="center"/>
      <protection/>
    </xf>
    <xf numFmtId="0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  <xf numFmtId="49" fontId="3" fillId="33" borderId="15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1381125</xdr:colOff>
      <xdr:row>4</xdr:row>
      <xdr:rowOff>171450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2000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1085850</xdr:colOff>
      <xdr:row>1</xdr:row>
      <xdr:rowOff>19050</xdr:rowOff>
    </xdr:from>
    <xdr:to>
      <xdr:col>14</xdr:col>
      <xdr:colOff>1057275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162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F42" sqref="F42"/>
    </sheetView>
  </sheetViews>
  <sheetFormatPr defaultColWidth="11.421875" defaultRowHeight="15" customHeight="1"/>
  <cols>
    <col min="1" max="1" width="1.7109375" style="3" customWidth="1"/>
    <col min="2" max="2" width="10.7109375" style="4" customWidth="1"/>
    <col min="3" max="3" width="50.57421875" style="3" customWidth="1"/>
    <col min="4" max="15" width="16.7109375" style="3" customWidth="1"/>
    <col min="16" max="16384" width="11.421875" style="3" customWidth="1"/>
  </cols>
  <sheetData>
    <row r="1" spans="1:15" ht="1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2"/>
      <c r="C2" s="1"/>
      <c r="D2" s="1"/>
      <c r="E2" s="10"/>
      <c r="F2" s="10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1"/>
      <c r="B3" s="29" t="s">
        <v>429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1"/>
      <c r="B4" s="30" t="s">
        <v>447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1"/>
      <c r="B7" s="32" t="s">
        <v>0</v>
      </c>
      <c r="C7" s="33"/>
      <c r="D7" s="34" t="s">
        <v>79</v>
      </c>
      <c r="E7" s="34" t="s">
        <v>80</v>
      </c>
      <c r="F7" s="34"/>
      <c r="G7" s="34" t="s">
        <v>81</v>
      </c>
      <c r="H7" s="31" t="s">
        <v>82</v>
      </c>
      <c r="I7" s="31" t="s">
        <v>430</v>
      </c>
      <c r="J7" s="31" t="s">
        <v>83</v>
      </c>
      <c r="K7" s="31" t="s">
        <v>84</v>
      </c>
      <c r="L7" s="31" t="s">
        <v>431</v>
      </c>
      <c r="M7" s="31" t="s">
        <v>85</v>
      </c>
      <c r="N7" s="31" t="s">
        <v>86</v>
      </c>
      <c r="O7" s="31" t="s">
        <v>87</v>
      </c>
    </row>
    <row r="8" spans="1:15" ht="25.5" customHeight="1">
      <c r="A8" s="11"/>
      <c r="B8" s="32"/>
      <c r="C8" s="33"/>
      <c r="D8" s="35"/>
      <c r="E8" s="7" t="s">
        <v>74</v>
      </c>
      <c r="F8" s="7" t="s">
        <v>73</v>
      </c>
      <c r="G8" s="35"/>
      <c r="H8" s="31"/>
      <c r="I8" s="31"/>
      <c r="J8" s="31"/>
      <c r="K8" s="31"/>
      <c r="L8" s="31"/>
      <c r="M8" s="31"/>
      <c r="N8" s="31"/>
      <c r="O8" s="31"/>
    </row>
    <row r="9" spans="1:15" ht="15" customHeight="1" hidden="1">
      <c r="A9" s="2"/>
      <c r="B9" s="2"/>
      <c r="C9" s="2"/>
      <c r="D9" s="8" t="s">
        <v>1</v>
      </c>
      <c r="E9" s="8" t="s">
        <v>2</v>
      </c>
      <c r="F9" s="8" t="s">
        <v>2</v>
      </c>
      <c r="G9" s="8" t="s">
        <v>3</v>
      </c>
      <c r="H9" s="8" t="s">
        <v>4</v>
      </c>
      <c r="I9" s="8" t="s">
        <v>5</v>
      </c>
      <c r="J9" s="8" t="s">
        <v>6</v>
      </c>
      <c r="K9" s="8" t="s">
        <v>7</v>
      </c>
      <c r="L9" s="8" t="s">
        <v>8</v>
      </c>
      <c r="M9" s="8" t="s">
        <v>9</v>
      </c>
      <c r="N9" s="8" t="s">
        <v>10</v>
      </c>
      <c r="O9" s="8" t="s">
        <v>11</v>
      </c>
    </row>
    <row r="10" spans="1:15" ht="15" customHeight="1" hidden="1">
      <c r="A10" s="2"/>
      <c r="B10" s="2"/>
      <c r="C10" s="2"/>
      <c r="D10" s="2" t="s">
        <v>12</v>
      </c>
      <c r="E10" s="2" t="s">
        <v>13</v>
      </c>
      <c r="F10" s="2" t="s">
        <v>13</v>
      </c>
      <c r="G10" s="2"/>
      <c r="H10" s="2" t="s">
        <v>14</v>
      </c>
      <c r="I10" s="2"/>
      <c r="J10" s="2" t="s">
        <v>15</v>
      </c>
      <c r="K10" s="2"/>
      <c r="L10" s="2"/>
      <c r="M10" s="2" t="s">
        <v>16</v>
      </c>
      <c r="N10" s="2" t="s">
        <v>17</v>
      </c>
      <c r="O10" s="2"/>
    </row>
    <row r="11" spans="1:1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1"/>
      <c r="B12" s="9" t="s">
        <v>18</v>
      </c>
      <c r="C12" s="12" t="s">
        <v>19</v>
      </c>
      <c r="D12" s="19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</row>
    <row r="13" spans="1:15" ht="15" customHeight="1">
      <c r="A13" s="1"/>
      <c r="B13" s="2"/>
      <c r="C13" s="1"/>
      <c r="D13" s="19"/>
      <c r="E13" s="19"/>
      <c r="F13" s="19"/>
      <c r="G13" s="19"/>
      <c r="H13" s="19"/>
      <c r="I13" s="19"/>
      <c r="J13" s="20"/>
      <c r="K13" s="20"/>
      <c r="L13" s="20"/>
      <c r="M13" s="20"/>
      <c r="N13" s="20"/>
      <c r="O13" s="20"/>
    </row>
    <row r="14" spans="1:15" ht="25.5">
      <c r="A14" s="1"/>
      <c r="B14" s="13" t="s">
        <v>20</v>
      </c>
      <c r="C14" s="14" t="s">
        <v>21</v>
      </c>
      <c r="D14" s="21">
        <f aca="true" t="shared" si="0" ref="D14:O14">SUBTOTAL(9,D15:D16)</f>
        <v>97765420</v>
      </c>
      <c r="E14" s="21">
        <f t="shared" si="0"/>
        <v>7593767</v>
      </c>
      <c r="F14" s="21">
        <f t="shared" si="0"/>
        <v>11858299</v>
      </c>
      <c r="G14" s="21">
        <f t="shared" si="0"/>
        <v>102029952</v>
      </c>
      <c r="H14" s="21">
        <f t="shared" si="0"/>
        <v>102029952</v>
      </c>
      <c r="I14" s="21">
        <f t="shared" si="0"/>
        <v>0</v>
      </c>
      <c r="J14" s="21">
        <f t="shared" si="0"/>
        <v>94742042.27000001</v>
      </c>
      <c r="K14" s="21">
        <f t="shared" si="0"/>
        <v>7287909.729999989</v>
      </c>
      <c r="L14" s="21">
        <f t="shared" si="0"/>
        <v>7287909.729999989</v>
      </c>
      <c r="M14" s="21">
        <f t="shared" si="0"/>
        <v>94742042.27000001</v>
      </c>
      <c r="N14" s="21">
        <f t="shared" si="0"/>
        <v>94649135.02</v>
      </c>
      <c r="O14" s="21">
        <f t="shared" si="0"/>
        <v>92907.2500000149</v>
      </c>
    </row>
    <row r="15" spans="1:15" ht="12.75">
      <c r="A15" s="1"/>
      <c r="B15" s="15" t="s">
        <v>22</v>
      </c>
      <c r="C15" s="16" t="s">
        <v>23</v>
      </c>
      <c r="D15" s="22">
        <v>97765420</v>
      </c>
      <c r="E15" s="22">
        <v>7593767</v>
      </c>
      <c r="F15" s="22">
        <v>11858299</v>
      </c>
      <c r="G15" s="22">
        <f>D15-E15+F15</f>
        <v>102029952</v>
      </c>
      <c r="H15" s="22">
        <v>102029952</v>
      </c>
      <c r="I15" s="22">
        <f>G15-H15</f>
        <v>0</v>
      </c>
      <c r="J15" s="22">
        <v>94742042.27000001</v>
      </c>
      <c r="K15" s="23">
        <f>H15-J15</f>
        <v>7287909.729999989</v>
      </c>
      <c r="L15" s="23">
        <f>G15-J15</f>
        <v>7287909.729999989</v>
      </c>
      <c r="M15" s="22">
        <v>94742042.27000001</v>
      </c>
      <c r="N15" s="22">
        <v>94649135.02</v>
      </c>
      <c r="O15" s="23">
        <f>J15-N15</f>
        <v>92907.2500000149</v>
      </c>
    </row>
    <row r="16" spans="1:15" ht="12.75">
      <c r="A16" s="1"/>
      <c r="B16" s="17"/>
      <c r="C16" s="1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1"/>
      <c r="B17" s="13" t="s">
        <v>24</v>
      </c>
      <c r="C17" s="14" t="s">
        <v>25</v>
      </c>
      <c r="D17" s="21">
        <f aca="true" t="shared" si="1" ref="D17:O17">SUBTOTAL(9,D18:D19)</f>
        <v>2052550</v>
      </c>
      <c r="E17" s="21">
        <f t="shared" si="1"/>
        <v>569500</v>
      </c>
      <c r="F17" s="21">
        <f t="shared" si="1"/>
        <v>1231747.25</v>
      </c>
      <c r="G17" s="21">
        <f t="shared" si="1"/>
        <v>2714797.25</v>
      </c>
      <c r="H17" s="21">
        <f t="shared" si="1"/>
        <v>2714797.25</v>
      </c>
      <c r="I17" s="21">
        <f t="shared" si="1"/>
        <v>0</v>
      </c>
      <c r="J17" s="21">
        <f t="shared" si="1"/>
        <v>2477256.77</v>
      </c>
      <c r="K17" s="21">
        <f t="shared" si="1"/>
        <v>237540.47999999998</v>
      </c>
      <c r="L17" s="21">
        <f t="shared" si="1"/>
        <v>237540.47999999998</v>
      </c>
      <c r="M17" s="21">
        <f t="shared" si="1"/>
        <v>2284859.9</v>
      </c>
      <c r="N17" s="21">
        <f t="shared" si="1"/>
        <v>2284859.9</v>
      </c>
      <c r="O17" s="21">
        <f t="shared" si="1"/>
        <v>192396.8700000001</v>
      </c>
    </row>
    <row r="18" spans="1:15" ht="12.75">
      <c r="A18" s="1"/>
      <c r="B18" s="15" t="s">
        <v>26</v>
      </c>
      <c r="C18" s="16" t="s">
        <v>27</v>
      </c>
      <c r="D18" s="22">
        <v>2052550</v>
      </c>
      <c r="E18" s="22">
        <v>569500</v>
      </c>
      <c r="F18" s="22">
        <v>1231747.25</v>
      </c>
      <c r="G18" s="22">
        <f>D18-E18+F18</f>
        <v>2714797.25</v>
      </c>
      <c r="H18" s="22">
        <v>2714797.25</v>
      </c>
      <c r="I18" s="22">
        <f>G18-H18</f>
        <v>0</v>
      </c>
      <c r="J18" s="22">
        <v>2477256.77</v>
      </c>
      <c r="K18" s="23">
        <f>H18-J18</f>
        <v>237540.47999999998</v>
      </c>
      <c r="L18" s="23">
        <f>G18-J18</f>
        <v>237540.47999999998</v>
      </c>
      <c r="M18" s="22">
        <v>2284859.9</v>
      </c>
      <c r="N18" s="22">
        <v>2284859.9</v>
      </c>
      <c r="O18" s="23">
        <f>J18-N18</f>
        <v>192396.8700000001</v>
      </c>
    </row>
    <row r="19" spans="1:15" ht="12.75">
      <c r="A19" s="1"/>
      <c r="B19" s="17"/>
      <c r="C19" s="1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1"/>
      <c r="B20" s="13" t="s">
        <v>28</v>
      </c>
      <c r="C20" s="14" t="s">
        <v>29</v>
      </c>
      <c r="D20" s="21">
        <f aca="true" t="shared" si="2" ref="D20:O20">SUBTOTAL(9,D21:D24)</f>
        <v>18418740</v>
      </c>
      <c r="E20" s="21">
        <f t="shared" si="2"/>
        <v>1267877.3800000001</v>
      </c>
      <c r="F20" s="21">
        <f t="shared" si="2"/>
        <v>2760910.49</v>
      </c>
      <c r="G20" s="21">
        <f t="shared" si="2"/>
        <v>19911773.11</v>
      </c>
      <c r="H20" s="21">
        <f t="shared" si="2"/>
        <v>19911773.11</v>
      </c>
      <c r="I20" s="21">
        <f t="shared" si="2"/>
        <v>0</v>
      </c>
      <c r="J20" s="21">
        <f t="shared" si="2"/>
        <v>17489345.09</v>
      </c>
      <c r="K20" s="21">
        <f t="shared" si="2"/>
        <v>2422428.0199999996</v>
      </c>
      <c r="L20" s="21">
        <f t="shared" si="2"/>
        <v>2422428.0199999996</v>
      </c>
      <c r="M20" s="21">
        <f t="shared" si="2"/>
        <v>2939921.37</v>
      </c>
      <c r="N20" s="21">
        <f t="shared" si="2"/>
        <v>2938960.89</v>
      </c>
      <c r="O20" s="21">
        <f t="shared" si="2"/>
        <v>14550384.200000001</v>
      </c>
    </row>
    <row r="21" spans="1:15" ht="12.75">
      <c r="A21" s="1"/>
      <c r="B21" s="15" t="s">
        <v>30</v>
      </c>
      <c r="C21" s="16" t="s">
        <v>31</v>
      </c>
      <c r="D21" s="22">
        <v>870576</v>
      </c>
      <c r="E21" s="22">
        <v>8453.12</v>
      </c>
      <c r="F21" s="22">
        <v>604193.6000000001</v>
      </c>
      <c r="G21" s="22">
        <f>D21-E21+F21</f>
        <v>1466316.48</v>
      </c>
      <c r="H21" s="22">
        <v>1466316.48</v>
      </c>
      <c r="I21" s="22">
        <f>G21-H21</f>
        <v>0</v>
      </c>
      <c r="J21" s="22">
        <v>1120319.8800000001</v>
      </c>
      <c r="K21" s="23">
        <f>H21-J21</f>
        <v>345996.59999999986</v>
      </c>
      <c r="L21" s="23">
        <f>G21-J21</f>
        <v>345996.59999999986</v>
      </c>
      <c r="M21" s="22">
        <v>1120319.88</v>
      </c>
      <c r="N21" s="22">
        <v>1119359.4000000001</v>
      </c>
      <c r="O21" s="23">
        <f>J21-N21</f>
        <v>960.4799999999814</v>
      </c>
    </row>
    <row r="22" spans="1:15" ht="12.75">
      <c r="A22" s="1"/>
      <c r="B22" s="15" t="s">
        <v>32</v>
      </c>
      <c r="C22" s="16" t="s">
        <v>33</v>
      </c>
      <c r="D22" s="22">
        <v>1812297</v>
      </c>
      <c r="E22" s="22">
        <v>124295.83</v>
      </c>
      <c r="F22" s="22">
        <v>259131.28000000003</v>
      </c>
      <c r="G22" s="22">
        <f>D22-E22+F22</f>
        <v>1947132.45</v>
      </c>
      <c r="H22" s="22">
        <v>1947132.4500000002</v>
      </c>
      <c r="I22" s="22">
        <f>G22-H22</f>
        <v>0</v>
      </c>
      <c r="J22" s="22">
        <v>1749904.0499999998</v>
      </c>
      <c r="K22" s="23">
        <f>H22-J22</f>
        <v>197228.40000000037</v>
      </c>
      <c r="L22" s="23">
        <f>G22-J22</f>
        <v>197228.40000000014</v>
      </c>
      <c r="M22" s="22">
        <v>1749904.0500000003</v>
      </c>
      <c r="N22" s="22">
        <v>1749904.0499999998</v>
      </c>
      <c r="O22" s="23">
        <f>J22-N22</f>
        <v>0</v>
      </c>
    </row>
    <row r="23" spans="1:15" ht="12.75">
      <c r="A23" s="1"/>
      <c r="B23" s="15" t="s">
        <v>34</v>
      </c>
      <c r="C23" s="16" t="s">
        <v>35</v>
      </c>
      <c r="D23" s="22">
        <v>15735867</v>
      </c>
      <c r="E23" s="22">
        <v>1135128.4300000002</v>
      </c>
      <c r="F23" s="22">
        <v>1897585.6099999999</v>
      </c>
      <c r="G23" s="22">
        <f>D23-E23+F23</f>
        <v>16498324.18</v>
      </c>
      <c r="H23" s="22">
        <v>16498324.18</v>
      </c>
      <c r="I23" s="22">
        <f>G23-H23</f>
        <v>0</v>
      </c>
      <c r="J23" s="22">
        <v>14619121.16</v>
      </c>
      <c r="K23" s="23">
        <f>H23-J23</f>
        <v>1879203.0199999996</v>
      </c>
      <c r="L23" s="23">
        <f>G23-J23</f>
        <v>1879203.0199999996</v>
      </c>
      <c r="M23" s="22">
        <v>69697.44</v>
      </c>
      <c r="N23" s="22">
        <v>69697.44</v>
      </c>
      <c r="O23" s="23">
        <f>J23-N23</f>
        <v>14549423.72</v>
      </c>
    </row>
    <row r="24" spans="1:15" ht="12.75">
      <c r="A24" s="1"/>
      <c r="B24" s="17"/>
      <c r="C24" s="1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1"/>
      <c r="B25" s="13" t="s">
        <v>36</v>
      </c>
      <c r="C25" s="14" t="s">
        <v>37</v>
      </c>
      <c r="D25" s="21">
        <f aca="true" t="shared" si="3" ref="D25:O25">SUBTOTAL(9,D26:D31)</f>
        <v>26164295</v>
      </c>
      <c r="E25" s="21">
        <f t="shared" si="3"/>
        <v>1305044.0599999998</v>
      </c>
      <c r="F25" s="21">
        <f t="shared" si="3"/>
        <v>5770925.77</v>
      </c>
      <c r="G25" s="21">
        <f t="shared" si="3"/>
        <v>30630176.709999993</v>
      </c>
      <c r="H25" s="21">
        <f t="shared" si="3"/>
        <v>30630176.709999997</v>
      </c>
      <c r="I25" s="21">
        <f t="shared" si="3"/>
        <v>0</v>
      </c>
      <c r="J25" s="21">
        <f t="shared" si="3"/>
        <v>27404966.06</v>
      </c>
      <c r="K25" s="21">
        <f t="shared" si="3"/>
        <v>3225210.6500000022</v>
      </c>
      <c r="L25" s="21">
        <f t="shared" si="3"/>
        <v>3225210.6499999985</v>
      </c>
      <c r="M25" s="21">
        <f t="shared" si="3"/>
        <v>25919249.48</v>
      </c>
      <c r="N25" s="21">
        <f t="shared" si="3"/>
        <v>25919249.48</v>
      </c>
      <c r="O25" s="21">
        <f t="shared" si="3"/>
        <v>1485716.5799999963</v>
      </c>
    </row>
    <row r="26" spans="1:15" ht="12.75">
      <c r="A26" s="1"/>
      <c r="B26" s="15" t="s">
        <v>38</v>
      </c>
      <c r="C26" s="16" t="s">
        <v>39</v>
      </c>
      <c r="D26" s="22">
        <v>5557004</v>
      </c>
      <c r="E26" s="22">
        <v>551706.76</v>
      </c>
      <c r="F26" s="22">
        <v>499863.93</v>
      </c>
      <c r="G26" s="22">
        <f>D26-E26+F26</f>
        <v>5505161.17</v>
      </c>
      <c r="H26" s="22">
        <v>5505161.17</v>
      </c>
      <c r="I26" s="22">
        <f>G26-H26</f>
        <v>0</v>
      </c>
      <c r="J26" s="22">
        <v>4825886.489999999</v>
      </c>
      <c r="K26" s="23">
        <f>H26-J26</f>
        <v>679274.6800000006</v>
      </c>
      <c r="L26" s="23">
        <f>G26-J26</f>
        <v>679274.6800000006</v>
      </c>
      <c r="M26" s="22">
        <v>4352587.67</v>
      </c>
      <c r="N26" s="22">
        <v>4352587.67</v>
      </c>
      <c r="O26" s="23">
        <f>J26-N26</f>
        <v>473298.81999999937</v>
      </c>
    </row>
    <row r="27" spans="1:15" ht="12.75">
      <c r="A27" s="1"/>
      <c r="B27" s="15" t="s">
        <v>88</v>
      </c>
      <c r="C27" s="16" t="s">
        <v>89</v>
      </c>
      <c r="D27" s="22">
        <v>3031095</v>
      </c>
      <c r="E27" s="22">
        <v>192832.44</v>
      </c>
      <c r="F27" s="22">
        <v>400165.13</v>
      </c>
      <c r="G27" s="22">
        <f>D27-E27+F27</f>
        <v>3238427.69</v>
      </c>
      <c r="H27" s="22">
        <v>3238427.69</v>
      </c>
      <c r="I27" s="22">
        <f>G27-H27</f>
        <v>0</v>
      </c>
      <c r="J27" s="22">
        <v>2976087.82</v>
      </c>
      <c r="K27" s="23">
        <f>H27-J27</f>
        <v>262339.8700000001</v>
      </c>
      <c r="L27" s="23">
        <f>G27-J27</f>
        <v>262339.8700000001</v>
      </c>
      <c r="M27" s="22">
        <v>2840816.17</v>
      </c>
      <c r="N27" s="22">
        <v>2840816.17</v>
      </c>
      <c r="O27" s="23">
        <f>J27-N27</f>
        <v>135271.6499999999</v>
      </c>
    </row>
    <row r="28" spans="1:15" ht="12.75">
      <c r="A28" s="1"/>
      <c r="B28" s="15" t="s">
        <v>90</v>
      </c>
      <c r="C28" s="16" t="s">
        <v>91</v>
      </c>
      <c r="D28" s="22">
        <v>15155468</v>
      </c>
      <c r="E28" s="22">
        <v>333997.39999999997</v>
      </c>
      <c r="F28" s="22">
        <v>4604118.949999999</v>
      </c>
      <c r="G28" s="22">
        <f>D28-E28+F28</f>
        <v>19425589.549999997</v>
      </c>
      <c r="H28" s="22">
        <v>19425589.55</v>
      </c>
      <c r="I28" s="22">
        <f>G28-H28</f>
        <v>0</v>
      </c>
      <c r="J28" s="22">
        <v>17360618.65</v>
      </c>
      <c r="K28" s="23">
        <f>H28-J28</f>
        <v>2064970.9000000022</v>
      </c>
      <c r="L28" s="23">
        <f>G28-J28</f>
        <v>2064970.8999999985</v>
      </c>
      <c r="M28" s="22">
        <v>16571534.67</v>
      </c>
      <c r="N28" s="22">
        <v>16571534.670000002</v>
      </c>
      <c r="O28" s="23">
        <f>J28-N28</f>
        <v>789083.9799999967</v>
      </c>
    </row>
    <row r="29" spans="1:15" ht="12.75">
      <c r="A29" s="1"/>
      <c r="B29" s="15" t="s">
        <v>92</v>
      </c>
      <c r="C29" s="16" t="s">
        <v>93</v>
      </c>
      <c r="D29" s="22">
        <v>2020728</v>
      </c>
      <c r="E29" s="22">
        <v>128553.95</v>
      </c>
      <c r="F29" s="22">
        <v>266777.76</v>
      </c>
      <c r="G29" s="22">
        <f>D29-E29+F29</f>
        <v>2158951.81</v>
      </c>
      <c r="H29" s="22">
        <v>2158951.8099999996</v>
      </c>
      <c r="I29" s="22">
        <f>G29-H29</f>
        <v>0</v>
      </c>
      <c r="J29" s="22">
        <v>1940326.6200000003</v>
      </c>
      <c r="K29" s="23">
        <f>H29-J29</f>
        <v>218625.18999999925</v>
      </c>
      <c r="L29" s="23">
        <f>G29-J29</f>
        <v>218625.1899999997</v>
      </c>
      <c r="M29" s="22">
        <v>1852264.4900000002</v>
      </c>
      <c r="N29" s="22">
        <v>1852264.49</v>
      </c>
      <c r="O29" s="23">
        <f>J29-N29</f>
        <v>88062.13000000035</v>
      </c>
    </row>
    <row r="30" spans="1:15" ht="12.75">
      <c r="A30" s="1"/>
      <c r="B30" s="15" t="s">
        <v>94</v>
      </c>
      <c r="C30" s="16" t="s">
        <v>95</v>
      </c>
      <c r="D30" s="22">
        <v>400000</v>
      </c>
      <c r="E30" s="22">
        <v>97953.51</v>
      </c>
      <c r="F30" s="22">
        <v>0</v>
      </c>
      <c r="G30" s="22">
        <f>D30-E30+F30</f>
        <v>302046.49</v>
      </c>
      <c r="H30" s="22">
        <v>302046.49</v>
      </c>
      <c r="I30" s="22">
        <f>G30-H30</f>
        <v>0</v>
      </c>
      <c r="J30" s="22">
        <v>302046.48</v>
      </c>
      <c r="K30" s="23">
        <f>H30-J30</f>
        <v>0.010000000009313226</v>
      </c>
      <c r="L30" s="23">
        <f>G30-J30</f>
        <v>0.010000000009313226</v>
      </c>
      <c r="M30" s="22">
        <v>302046.48</v>
      </c>
      <c r="N30" s="22">
        <v>302046.48</v>
      </c>
      <c r="O30" s="23">
        <f>J30-N30</f>
        <v>0</v>
      </c>
    </row>
    <row r="31" spans="1:15" ht="12.75">
      <c r="A31" s="1"/>
      <c r="B31" s="17"/>
      <c r="C31" s="1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1"/>
      <c r="B32" s="13" t="s">
        <v>40</v>
      </c>
      <c r="C32" s="14" t="s">
        <v>41</v>
      </c>
      <c r="D32" s="21">
        <f aca="true" t="shared" si="4" ref="D32:O32">SUBTOTAL(9,D33:D37)</f>
        <v>7143329</v>
      </c>
      <c r="E32" s="21">
        <f t="shared" si="4"/>
        <v>4741122.6</v>
      </c>
      <c r="F32" s="21">
        <f t="shared" si="4"/>
        <v>4095831.6</v>
      </c>
      <c r="G32" s="21">
        <f t="shared" si="4"/>
        <v>6498038</v>
      </c>
      <c r="H32" s="21">
        <f t="shared" si="4"/>
        <v>6498038</v>
      </c>
      <c r="I32" s="21">
        <f t="shared" si="4"/>
        <v>0</v>
      </c>
      <c r="J32" s="21">
        <f t="shared" si="4"/>
        <v>5965560.43</v>
      </c>
      <c r="K32" s="21">
        <f t="shared" si="4"/>
        <v>532477.5700000002</v>
      </c>
      <c r="L32" s="21">
        <f t="shared" si="4"/>
        <v>532477.5700000002</v>
      </c>
      <c r="M32" s="21">
        <f t="shared" si="4"/>
        <v>5965560.43</v>
      </c>
      <c r="N32" s="21">
        <f t="shared" si="4"/>
        <v>5963954.029999999</v>
      </c>
      <c r="O32" s="21">
        <f t="shared" si="4"/>
        <v>1606.4000000001397</v>
      </c>
    </row>
    <row r="33" spans="1:15" ht="12.75">
      <c r="A33" s="1"/>
      <c r="B33" s="15" t="s">
        <v>42</v>
      </c>
      <c r="C33" s="16" t="s">
        <v>43</v>
      </c>
      <c r="D33" s="22">
        <v>2300000</v>
      </c>
      <c r="E33" s="22">
        <v>4725000</v>
      </c>
      <c r="F33" s="22">
        <v>3000000</v>
      </c>
      <c r="G33" s="22">
        <f>D33-E33+F33</f>
        <v>575000</v>
      </c>
      <c r="H33" s="22">
        <v>575000</v>
      </c>
      <c r="I33" s="22">
        <f>G33-H33</f>
        <v>0</v>
      </c>
      <c r="J33" s="22">
        <v>571805.9600000001</v>
      </c>
      <c r="K33" s="23">
        <f>H33-J33</f>
        <v>3194.039999999921</v>
      </c>
      <c r="L33" s="23">
        <f>G33-J33</f>
        <v>3194.039999999921</v>
      </c>
      <c r="M33" s="22">
        <v>571805.9600000001</v>
      </c>
      <c r="N33" s="22">
        <v>571805.9600000001</v>
      </c>
      <c r="O33" s="23">
        <f>J33-N33</f>
        <v>0</v>
      </c>
    </row>
    <row r="34" spans="1:15" ht="12.75">
      <c r="A34" s="1"/>
      <c r="B34" s="15" t="s">
        <v>96</v>
      </c>
      <c r="C34" s="16" t="s">
        <v>97</v>
      </c>
      <c r="D34" s="22">
        <v>1085935</v>
      </c>
      <c r="E34" s="22">
        <v>16122.6</v>
      </c>
      <c r="F34" s="22">
        <v>243867.2</v>
      </c>
      <c r="G34" s="22">
        <f>D34-E34+F34</f>
        <v>1313679.5999999999</v>
      </c>
      <c r="H34" s="22">
        <v>1313679.5999999999</v>
      </c>
      <c r="I34" s="22">
        <f>G34-H34</f>
        <v>0</v>
      </c>
      <c r="J34" s="22">
        <v>1221812.1900000002</v>
      </c>
      <c r="K34" s="23">
        <f>H34-J34</f>
        <v>91867.40999999968</v>
      </c>
      <c r="L34" s="23">
        <f>G34-J34</f>
        <v>91867.40999999968</v>
      </c>
      <c r="M34" s="22">
        <v>1221812.1900000002</v>
      </c>
      <c r="N34" s="22">
        <v>1220205.79</v>
      </c>
      <c r="O34" s="23">
        <f>J34-N34</f>
        <v>1606.4000000001397</v>
      </c>
    </row>
    <row r="35" spans="1:15" ht="12.75">
      <c r="A35" s="1"/>
      <c r="B35" s="15" t="s">
        <v>98</v>
      </c>
      <c r="C35" s="16" t="s">
        <v>99</v>
      </c>
      <c r="D35" s="22">
        <v>0</v>
      </c>
      <c r="E35" s="22">
        <v>0</v>
      </c>
      <c r="F35" s="22">
        <v>0</v>
      </c>
      <c r="G35" s="22">
        <f>D35-E35+F35</f>
        <v>0</v>
      </c>
      <c r="H35" s="22">
        <v>0</v>
      </c>
      <c r="I35" s="22">
        <f>G35-H35</f>
        <v>0</v>
      </c>
      <c r="J35" s="22">
        <v>0</v>
      </c>
      <c r="K35" s="23">
        <f>H35-J35</f>
        <v>0</v>
      </c>
      <c r="L35" s="23">
        <f>G35-J35</f>
        <v>0</v>
      </c>
      <c r="M35" s="22">
        <v>0</v>
      </c>
      <c r="N35" s="22">
        <v>0</v>
      </c>
      <c r="O35" s="23">
        <f>J35-N35</f>
        <v>0</v>
      </c>
    </row>
    <row r="36" spans="1:15" ht="12.75">
      <c r="A36" s="1"/>
      <c r="B36" s="15" t="s">
        <v>100</v>
      </c>
      <c r="C36" s="16" t="s">
        <v>101</v>
      </c>
      <c r="D36" s="22">
        <v>3757394</v>
      </c>
      <c r="E36" s="22">
        <v>0</v>
      </c>
      <c r="F36" s="22">
        <v>851964.4</v>
      </c>
      <c r="G36" s="22">
        <f>D36-E36+F36</f>
        <v>4609358.4</v>
      </c>
      <c r="H36" s="22">
        <v>4609358.4</v>
      </c>
      <c r="I36" s="22">
        <f>G36-H36</f>
        <v>0</v>
      </c>
      <c r="J36" s="22">
        <v>4171942.28</v>
      </c>
      <c r="K36" s="23">
        <f>H36-J36</f>
        <v>437416.1200000006</v>
      </c>
      <c r="L36" s="23">
        <f>G36-J36</f>
        <v>437416.1200000006</v>
      </c>
      <c r="M36" s="22">
        <v>4171942.28</v>
      </c>
      <c r="N36" s="22">
        <v>4171942.28</v>
      </c>
      <c r="O36" s="23">
        <f>J36-N36</f>
        <v>0</v>
      </c>
    </row>
    <row r="37" spans="1:15" ht="12.75">
      <c r="A37" s="1"/>
      <c r="B37" s="17"/>
      <c r="C37" s="1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3" t="s">
        <v>102</v>
      </c>
      <c r="C38" s="14" t="s">
        <v>103</v>
      </c>
      <c r="D38" s="21">
        <f aca="true" t="shared" si="5" ref="D38:O38">SUBTOTAL(9,D39:D40)</f>
        <v>0</v>
      </c>
      <c r="E38" s="21">
        <f t="shared" si="5"/>
        <v>3000000</v>
      </c>
      <c r="F38" s="21">
        <f t="shared" si="5"/>
        <v>3000000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>
        <f t="shared" si="5"/>
        <v>0</v>
      </c>
      <c r="N38" s="21">
        <f t="shared" si="5"/>
        <v>0</v>
      </c>
      <c r="O38" s="21">
        <f t="shared" si="5"/>
        <v>0</v>
      </c>
    </row>
    <row r="39" spans="1:15" ht="12.75">
      <c r="A39" s="1"/>
      <c r="B39" s="15" t="s">
        <v>104</v>
      </c>
      <c r="C39" s="16" t="s">
        <v>105</v>
      </c>
      <c r="D39" s="22">
        <v>0</v>
      </c>
      <c r="E39" s="22">
        <v>3000000</v>
      </c>
      <c r="F39" s="22">
        <v>3000000</v>
      </c>
      <c r="G39" s="22">
        <f>D39-E39+F39</f>
        <v>0</v>
      </c>
      <c r="H39" s="22">
        <v>0</v>
      </c>
      <c r="I39" s="22">
        <f>G39-H39</f>
        <v>0</v>
      </c>
      <c r="J39" s="22">
        <v>0</v>
      </c>
      <c r="K39" s="23">
        <f>H39-J39</f>
        <v>0</v>
      </c>
      <c r="L39" s="23">
        <f>G39-J39</f>
        <v>0</v>
      </c>
      <c r="M39" s="22">
        <v>0</v>
      </c>
      <c r="N39" s="22">
        <v>0</v>
      </c>
      <c r="O39" s="23">
        <f>J39-N39</f>
        <v>0</v>
      </c>
    </row>
    <row r="40" spans="1:15" ht="12.75">
      <c r="A40" s="1"/>
      <c r="B40" s="17"/>
      <c r="C40" s="1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1"/>
      <c r="B41" s="13" t="s">
        <v>44</v>
      </c>
      <c r="C41" s="14" t="s">
        <v>45</v>
      </c>
      <c r="D41" s="21">
        <f aca="true" t="shared" si="6" ref="D41:O41">SUBTOTAL(9,D42:D46)</f>
        <v>18339666</v>
      </c>
      <c r="E41" s="21">
        <f t="shared" si="6"/>
        <v>3297312.1</v>
      </c>
      <c r="F41" s="21">
        <f t="shared" si="6"/>
        <v>1056909.03</v>
      </c>
      <c r="G41" s="21">
        <f t="shared" si="6"/>
        <v>16099262.93</v>
      </c>
      <c r="H41" s="21">
        <f t="shared" si="6"/>
        <v>16099262.93</v>
      </c>
      <c r="I41" s="21">
        <f t="shared" si="6"/>
        <v>0</v>
      </c>
      <c r="J41" s="21">
        <f t="shared" si="6"/>
        <v>15283266.33</v>
      </c>
      <c r="K41" s="21">
        <f t="shared" si="6"/>
        <v>815996.6000000001</v>
      </c>
      <c r="L41" s="21">
        <f t="shared" si="6"/>
        <v>815996.6000000001</v>
      </c>
      <c r="M41" s="21">
        <f t="shared" si="6"/>
        <v>15283266.329999998</v>
      </c>
      <c r="N41" s="21">
        <f t="shared" si="6"/>
        <v>15274377.330000002</v>
      </c>
      <c r="O41" s="21">
        <f t="shared" si="6"/>
        <v>8889</v>
      </c>
    </row>
    <row r="42" spans="1:15" ht="12.75">
      <c r="A42" s="1"/>
      <c r="B42" s="15" t="s">
        <v>46</v>
      </c>
      <c r="C42" s="16" t="s">
        <v>47</v>
      </c>
      <c r="D42" s="22">
        <v>7373820</v>
      </c>
      <c r="E42" s="22">
        <v>1170108</v>
      </c>
      <c r="F42" s="22">
        <v>356052</v>
      </c>
      <c r="G42" s="22">
        <f>D42-E42+F42</f>
        <v>6559764</v>
      </c>
      <c r="H42" s="22">
        <v>6559764</v>
      </c>
      <c r="I42" s="22">
        <f>G42-H42</f>
        <v>0</v>
      </c>
      <c r="J42" s="22">
        <v>6132026.96</v>
      </c>
      <c r="K42" s="23">
        <f>H42-J42</f>
        <v>427737.04000000004</v>
      </c>
      <c r="L42" s="23">
        <f>G42-J42</f>
        <v>427737.04000000004</v>
      </c>
      <c r="M42" s="22">
        <v>6132026.959999999</v>
      </c>
      <c r="N42" s="22">
        <v>6127180.46</v>
      </c>
      <c r="O42" s="23">
        <f>J42-N42</f>
        <v>4846.5</v>
      </c>
    </row>
    <row r="43" spans="1:15" ht="12.75">
      <c r="A43" s="1"/>
      <c r="B43" s="15" t="s">
        <v>48</v>
      </c>
      <c r="C43" s="16" t="s">
        <v>49</v>
      </c>
      <c r="D43" s="22">
        <v>4795044</v>
      </c>
      <c r="E43" s="22">
        <v>743868</v>
      </c>
      <c r="F43" s="22">
        <v>229404</v>
      </c>
      <c r="G43" s="22">
        <f>D43-E43+F43</f>
        <v>4280580</v>
      </c>
      <c r="H43" s="22">
        <v>4280580</v>
      </c>
      <c r="I43" s="22">
        <f>G43-H43</f>
        <v>0</v>
      </c>
      <c r="J43" s="22">
        <v>3991797.1</v>
      </c>
      <c r="K43" s="23">
        <f>H43-J43</f>
        <v>288782.8999999999</v>
      </c>
      <c r="L43" s="23">
        <f>G43-J43</f>
        <v>288782.8999999999</v>
      </c>
      <c r="M43" s="22">
        <v>3991797.1</v>
      </c>
      <c r="N43" s="22">
        <v>3988554.6</v>
      </c>
      <c r="O43" s="23">
        <f>J43-N43</f>
        <v>3242.5</v>
      </c>
    </row>
    <row r="44" spans="1:15" ht="12.75">
      <c r="A44" s="1"/>
      <c r="B44" s="15" t="s">
        <v>106</v>
      </c>
      <c r="C44" s="16" t="s">
        <v>107</v>
      </c>
      <c r="D44" s="22">
        <v>4035372</v>
      </c>
      <c r="E44" s="22">
        <v>525336.1</v>
      </c>
      <c r="F44" s="22">
        <v>372958.35</v>
      </c>
      <c r="G44" s="22">
        <f>D44-E44+F44</f>
        <v>3882994.25</v>
      </c>
      <c r="H44" s="22">
        <v>3882994.25</v>
      </c>
      <c r="I44" s="22">
        <f>G44-H44</f>
        <v>0</v>
      </c>
      <c r="J44" s="22">
        <v>3874032.9499999997</v>
      </c>
      <c r="K44" s="23">
        <f>H44-J44</f>
        <v>8961.30000000028</v>
      </c>
      <c r="L44" s="23">
        <f>G44-J44</f>
        <v>8961.30000000028</v>
      </c>
      <c r="M44" s="22">
        <v>3874032.9499999997</v>
      </c>
      <c r="N44" s="22">
        <v>3874032.95</v>
      </c>
      <c r="O44" s="23">
        <f>J44-N44</f>
        <v>0</v>
      </c>
    </row>
    <row r="45" spans="1:15" ht="12.75">
      <c r="A45" s="1"/>
      <c r="B45" s="15" t="s">
        <v>108</v>
      </c>
      <c r="C45" s="16" t="s">
        <v>109</v>
      </c>
      <c r="D45" s="22">
        <v>2135430</v>
      </c>
      <c r="E45" s="22">
        <v>858000</v>
      </c>
      <c r="F45" s="22">
        <v>98494.68</v>
      </c>
      <c r="G45" s="22">
        <f>D45-E45+F45</f>
        <v>1375924.68</v>
      </c>
      <c r="H45" s="22">
        <v>1375924.68</v>
      </c>
      <c r="I45" s="22">
        <f>G45-H45</f>
        <v>0</v>
      </c>
      <c r="J45" s="22">
        <v>1285409.32</v>
      </c>
      <c r="K45" s="23">
        <f>H45-J45</f>
        <v>90515.35999999987</v>
      </c>
      <c r="L45" s="23">
        <f>G45-J45</f>
        <v>90515.35999999987</v>
      </c>
      <c r="M45" s="22">
        <v>1285409.32</v>
      </c>
      <c r="N45" s="22">
        <v>1284609.32</v>
      </c>
      <c r="O45" s="23">
        <f>J45-N45</f>
        <v>800</v>
      </c>
    </row>
    <row r="46" spans="1:15" ht="12.75">
      <c r="A46" s="1"/>
      <c r="B46" s="2"/>
      <c r="C46" s="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25.5">
      <c r="A47" s="1"/>
      <c r="B47" s="13" t="s">
        <v>110</v>
      </c>
      <c r="C47" s="14" t="s">
        <v>111</v>
      </c>
      <c r="D47" s="21">
        <f aca="true" t="shared" si="7" ref="D47:O47">SUBTOTAL(9,D48:D48)</f>
        <v>0</v>
      </c>
      <c r="E47" s="21">
        <f t="shared" si="7"/>
        <v>0</v>
      </c>
      <c r="F47" s="21">
        <f t="shared" si="7"/>
        <v>0</v>
      </c>
      <c r="G47" s="21">
        <f t="shared" si="7"/>
        <v>0</v>
      </c>
      <c r="H47" s="21">
        <f t="shared" si="7"/>
        <v>0</v>
      </c>
      <c r="I47" s="21">
        <f t="shared" si="7"/>
        <v>0</v>
      </c>
      <c r="J47" s="21">
        <f t="shared" si="7"/>
        <v>0</v>
      </c>
      <c r="K47" s="21">
        <f t="shared" si="7"/>
        <v>0</v>
      </c>
      <c r="L47" s="21">
        <f t="shared" si="7"/>
        <v>0</v>
      </c>
      <c r="M47" s="21">
        <f t="shared" si="7"/>
        <v>0</v>
      </c>
      <c r="N47" s="21">
        <f t="shared" si="7"/>
        <v>0</v>
      </c>
      <c r="O47" s="21">
        <f t="shared" si="7"/>
        <v>0</v>
      </c>
    </row>
    <row r="48" spans="1:15" ht="12.75">
      <c r="A48" s="1"/>
      <c r="B48" s="2"/>
      <c r="C48" s="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"/>
      <c r="B49" s="26" t="str">
        <f>"TOTAL CAPITULO "&amp;B12&amp;":"</f>
        <v>TOTAL CAPITULO 1000:</v>
      </c>
      <c r="C49" s="26"/>
      <c r="D49" s="24">
        <f aca="true" t="shared" si="8" ref="D49:O49">SUBTOTAL(9,D14:D48)</f>
        <v>169884000</v>
      </c>
      <c r="E49" s="24">
        <f t="shared" si="8"/>
        <v>21774623.14</v>
      </c>
      <c r="F49" s="24">
        <f t="shared" si="8"/>
        <v>29774623.14</v>
      </c>
      <c r="G49" s="24">
        <f t="shared" si="8"/>
        <v>177884000.00000003</v>
      </c>
      <c r="H49" s="24">
        <f t="shared" si="8"/>
        <v>177884000.00000003</v>
      </c>
      <c r="I49" s="24">
        <f t="shared" si="8"/>
        <v>0</v>
      </c>
      <c r="J49" s="24">
        <f t="shared" si="8"/>
        <v>163362436.94999996</v>
      </c>
      <c r="K49" s="24">
        <f t="shared" si="8"/>
        <v>14521563.049999991</v>
      </c>
      <c r="L49" s="24">
        <f t="shared" si="8"/>
        <v>14521563.049999988</v>
      </c>
      <c r="M49" s="24">
        <f t="shared" si="8"/>
        <v>147134899.77999997</v>
      </c>
      <c r="N49" s="24">
        <f t="shared" si="8"/>
        <v>147030536.64999998</v>
      </c>
      <c r="O49" s="24">
        <f t="shared" si="8"/>
        <v>16331900.300000014</v>
      </c>
    </row>
    <row r="50" spans="1:15" ht="12.75">
      <c r="A50" s="1"/>
      <c r="B50" s="2"/>
      <c r="C50" s="1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"/>
      <c r="B51" s="9" t="s">
        <v>112</v>
      </c>
      <c r="C51" s="12" t="s">
        <v>113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"/>
      <c r="B52" s="2"/>
      <c r="C52" s="1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25.5">
      <c r="A53" s="1"/>
      <c r="B53" s="13" t="s">
        <v>114</v>
      </c>
      <c r="C53" s="14" t="s">
        <v>115</v>
      </c>
      <c r="D53" s="21">
        <f aca="true" t="shared" si="9" ref="D53:O53">SUBTOTAL(9,D54:D61)</f>
        <v>2576000</v>
      </c>
      <c r="E53" s="21">
        <f t="shared" si="9"/>
        <v>1228970.38</v>
      </c>
      <c r="F53" s="21">
        <f t="shared" si="9"/>
        <v>1623970.38</v>
      </c>
      <c r="G53" s="21">
        <f t="shared" si="9"/>
        <v>2971000</v>
      </c>
      <c r="H53" s="21">
        <f t="shared" si="9"/>
        <v>1393911.6400000001</v>
      </c>
      <c r="I53" s="21">
        <f t="shared" si="9"/>
        <v>1577088.3599999999</v>
      </c>
      <c r="J53" s="21">
        <f t="shared" si="9"/>
        <v>1077317.74</v>
      </c>
      <c r="K53" s="21">
        <f t="shared" si="9"/>
        <v>316593.90000000014</v>
      </c>
      <c r="L53" s="21">
        <f t="shared" si="9"/>
        <v>1893682.2600000002</v>
      </c>
      <c r="M53" s="21">
        <f t="shared" si="9"/>
        <v>1070957.61</v>
      </c>
      <c r="N53" s="21">
        <f t="shared" si="9"/>
        <v>986680.4999999999</v>
      </c>
      <c r="O53" s="21">
        <f t="shared" si="9"/>
        <v>90637.23999999999</v>
      </c>
    </row>
    <row r="54" spans="1:15" ht="12.75">
      <c r="A54" s="1"/>
      <c r="B54" s="15" t="s">
        <v>116</v>
      </c>
      <c r="C54" s="16" t="s">
        <v>117</v>
      </c>
      <c r="D54" s="22">
        <v>500000</v>
      </c>
      <c r="E54" s="22">
        <v>212832.38</v>
      </c>
      <c r="F54" s="22">
        <v>242832.38</v>
      </c>
      <c r="G54" s="22">
        <f aca="true" t="shared" si="10" ref="G54:G60">D54-E54+F54</f>
        <v>530000</v>
      </c>
      <c r="H54" s="22">
        <v>398334.64999999997</v>
      </c>
      <c r="I54" s="22">
        <f aca="true" t="shared" si="11" ref="I54:I60">G54-H54</f>
        <v>131665.35000000003</v>
      </c>
      <c r="J54" s="22">
        <v>388027.01999999996</v>
      </c>
      <c r="K54" s="23">
        <f aca="true" t="shared" si="12" ref="K54:K60">H54-J54</f>
        <v>10307.630000000005</v>
      </c>
      <c r="L54" s="23">
        <f aca="true" t="shared" si="13" ref="L54:L60">G54-J54</f>
        <v>141972.98000000004</v>
      </c>
      <c r="M54" s="22">
        <v>382107.68999999994</v>
      </c>
      <c r="N54" s="22">
        <v>371657.70999999996</v>
      </c>
      <c r="O54" s="23">
        <f aca="true" t="shared" si="14" ref="O54:O60">J54-N54</f>
        <v>16369.309999999998</v>
      </c>
    </row>
    <row r="55" spans="1:15" ht="12.75">
      <c r="A55" s="1"/>
      <c r="B55" s="15" t="s">
        <v>118</v>
      </c>
      <c r="C55" s="16" t="s">
        <v>119</v>
      </c>
      <c r="D55" s="22">
        <v>70000</v>
      </c>
      <c r="E55" s="22">
        <v>5000</v>
      </c>
      <c r="F55" s="22">
        <v>5000</v>
      </c>
      <c r="G55" s="22">
        <f t="shared" si="10"/>
        <v>70000</v>
      </c>
      <c r="H55" s="22">
        <v>40697.24999999999</v>
      </c>
      <c r="I55" s="22">
        <f t="shared" si="11"/>
        <v>29302.750000000007</v>
      </c>
      <c r="J55" s="22">
        <v>40167.43</v>
      </c>
      <c r="K55" s="23">
        <f t="shared" si="12"/>
        <v>529.8199999999924</v>
      </c>
      <c r="L55" s="23">
        <f t="shared" si="13"/>
        <v>29832.57</v>
      </c>
      <c r="M55" s="22">
        <v>40167.43</v>
      </c>
      <c r="N55" s="22">
        <v>35392.93000000001</v>
      </c>
      <c r="O55" s="23">
        <f t="shared" si="14"/>
        <v>4774.499999999993</v>
      </c>
    </row>
    <row r="56" spans="1:15" ht="12.75">
      <c r="A56" s="1"/>
      <c r="B56" s="15" t="s">
        <v>120</v>
      </c>
      <c r="C56" s="16" t="s">
        <v>121</v>
      </c>
      <c r="D56" s="22">
        <v>6000</v>
      </c>
      <c r="E56" s="22">
        <v>0</v>
      </c>
      <c r="F56" s="22">
        <v>0</v>
      </c>
      <c r="G56" s="22">
        <f t="shared" si="10"/>
        <v>6000</v>
      </c>
      <c r="H56" s="22">
        <v>0</v>
      </c>
      <c r="I56" s="22">
        <f t="shared" si="11"/>
        <v>6000</v>
      </c>
      <c r="J56" s="22">
        <v>0</v>
      </c>
      <c r="K56" s="23">
        <f t="shared" si="12"/>
        <v>0</v>
      </c>
      <c r="L56" s="23">
        <f t="shared" si="13"/>
        <v>6000</v>
      </c>
      <c r="M56" s="22">
        <v>0</v>
      </c>
      <c r="N56" s="22">
        <v>0</v>
      </c>
      <c r="O56" s="23">
        <f t="shared" si="14"/>
        <v>0</v>
      </c>
    </row>
    <row r="57" spans="1:15" ht="12.75">
      <c r="A57" s="1"/>
      <c r="B57" s="15" t="s">
        <v>122</v>
      </c>
      <c r="C57" s="16" t="s">
        <v>123</v>
      </c>
      <c r="D57" s="22">
        <v>1700000</v>
      </c>
      <c r="E57" s="22">
        <v>997138</v>
      </c>
      <c r="F57" s="22">
        <v>1297138</v>
      </c>
      <c r="G57" s="22">
        <f t="shared" si="10"/>
        <v>2000000</v>
      </c>
      <c r="H57" s="22">
        <v>757230.37</v>
      </c>
      <c r="I57" s="22">
        <f t="shared" si="11"/>
        <v>1242769.63</v>
      </c>
      <c r="J57" s="22">
        <v>592671.9199999999</v>
      </c>
      <c r="K57" s="23">
        <f t="shared" si="12"/>
        <v>164558.45000000007</v>
      </c>
      <c r="L57" s="23">
        <f t="shared" si="13"/>
        <v>1407328.08</v>
      </c>
      <c r="M57" s="22">
        <v>592231.12</v>
      </c>
      <c r="N57" s="22">
        <v>523178.48999999993</v>
      </c>
      <c r="O57" s="23">
        <f t="shared" si="14"/>
        <v>69493.43</v>
      </c>
    </row>
    <row r="58" spans="1:15" ht="12.75">
      <c r="A58" s="1"/>
      <c r="B58" s="15" t="s">
        <v>124</v>
      </c>
      <c r="C58" s="16" t="s">
        <v>125</v>
      </c>
      <c r="D58" s="22">
        <v>45000</v>
      </c>
      <c r="E58" s="22">
        <v>14000</v>
      </c>
      <c r="F58" s="22">
        <v>14000</v>
      </c>
      <c r="G58" s="22">
        <f t="shared" si="10"/>
        <v>45000</v>
      </c>
      <c r="H58" s="22">
        <v>12994</v>
      </c>
      <c r="I58" s="22">
        <f t="shared" si="11"/>
        <v>32006</v>
      </c>
      <c r="J58" s="22">
        <v>12994</v>
      </c>
      <c r="K58" s="23">
        <f t="shared" si="12"/>
        <v>0</v>
      </c>
      <c r="L58" s="23">
        <f t="shared" si="13"/>
        <v>32006</v>
      </c>
      <c r="M58" s="22">
        <v>12994</v>
      </c>
      <c r="N58" s="22">
        <v>12994</v>
      </c>
      <c r="O58" s="23">
        <f t="shared" si="14"/>
        <v>0</v>
      </c>
    </row>
    <row r="59" spans="1:15" ht="12.75">
      <c r="A59" s="1"/>
      <c r="B59" s="15" t="s">
        <v>126</v>
      </c>
      <c r="C59" s="16" t="s">
        <v>127</v>
      </c>
      <c r="D59" s="22">
        <v>235000</v>
      </c>
      <c r="E59" s="22">
        <v>0</v>
      </c>
      <c r="F59" s="22">
        <v>65000</v>
      </c>
      <c r="G59" s="22">
        <f t="shared" si="10"/>
        <v>300000</v>
      </c>
      <c r="H59" s="22">
        <v>184655.37000000002</v>
      </c>
      <c r="I59" s="22">
        <f t="shared" si="11"/>
        <v>115344.62999999998</v>
      </c>
      <c r="J59" s="22">
        <v>43457.37</v>
      </c>
      <c r="K59" s="23">
        <f t="shared" si="12"/>
        <v>141198.00000000003</v>
      </c>
      <c r="L59" s="23">
        <f t="shared" si="13"/>
        <v>256542.63</v>
      </c>
      <c r="M59" s="22">
        <v>43457.37</v>
      </c>
      <c r="N59" s="22">
        <v>43457.37</v>
      </c>
      <c r="O59" s="23">
        <f t="shared" si="14"/>
        <v>0</v>
      </c>
    </row>
    <row r="60" spans="1:15" ht="12.75">
      <c r="A60" s="1"/>
      <c r="B60" s="15" t="s">
        <v>128</v>
      </c>
      <c r="C60" s="16" t="s">
        <v>129</v>
      </c>
      <c r="D60" s="22">
        <v>20000</v>
      </c>
      <c r="E60" s="22">
        <v>0</v>
      </c>
      <c r="F60" s="22">
        <v>0</v>
      </c>
      <c r="G60" s="22">
        <f t="shared" si="10"/>
        <v>20000</v>
      </c>
      <c r="H60" s="22">
        <v>0</v>
      </c>
      <c r="I60" s="22">
        <f t="shared" si="11"/>
        <v>20000</v>
      </c>
      <c r="J60" s="22">
        <v>0</v>
      </c>
      <c r="K60" s="23">
        <f t="shared" si="12"/>
        <v>0</v>
      </c>
      <c r="L60" s="23">
        <f t="shared" si="13"/>
        <v>20000</v>
      </c>
      <c r="M60" s="22">
        <v>0</v>
      </c>
      <c r="N60" s="22">
        <v>0</v>
      </c>
      <c r="O60" s="23">
        <f t="shared" si="14"/>
        <v>0</v>
      </c>
    </row>
    <row r="61" spans="1:15" ht="12.75">
      <c r="A61" s="1"/>
      <c r="B61" s="17"/>
      <c r="C61" s="1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1"/>
      <c r="B62" s="13" t="s">
        <v>130</v>
      </c>
      <c r="C62" s="14" t="s">
        <v>131</v>
      </c>
      <c r="D62" s="21">
        <f aca="true" t="shared" si="15" ref="D62:O62">SUBTOTAL(9,D63:D66)</f>
        <v>196000</v>
      </c>
      <c r="E62" s="21">
        <f t="shared" si="15"/>
        <v>16594.9</v>
      </c>
      <c r="F62" s="21">
        <f t="shared" si="15"/>
        <v>66594.9</v>
      </c>
      <c r="G62" s="21">
        <f t="shared" si="15"/>
        <v>246000</v>
      </c>
      <c r="H62" s="21">
        <f t="shared" si="15"/>
        <v>147459.16</v>
      </c>
      <c r="I62" s="21">
        <f t="shared" si="15"/>
        <v>98540.84</v>
      </c>
      <c r="J62" s="21">
        <f t="shared" si="15"/>
        <v>147459.15999999997</v>
      </c>
      <c r="K62" s="21">
        <f t="shared" si="15"/>
        <v>0</v>
      </c>
      <c r="L62" s="21">
        <f t="shared" si="15"/>
        <v>98540.84000000003</v>
      </c>
      <c r="M62" s="21">
        <f t="shared" si="15"/>
        <v>147459.16</v>
      </c>
      <c r="N62" s="21">
        <f t="shared" si="15"/>
        <v>141211.16</v>
      </c>
      <c r="O62" s="21">
        <f t="shared" si="15"/>
        <v>6247.999999999971</v>
      </c>
    </row>
    <row r="63" spans="1:15" ht="12.75">
      <c r="A63" s="1"/>
      <c r="B63" s="15" t="s">
        <v>132</v>
      </c>
      <c r="C63" s="16" t="s">
        <v>133</v>
      </c>
      <c r="D63" s="22">
        <v>150000</v>
      </c>
      <c r="E63" s="22">
        <v>14594.9</v>
      </c>
      <c r="F63" s="22">
        <v>64594.9</v>
      </c>
      <c r="G63" s="22">
        <f>D63-E63+F63</f>
        <v>200000</v>
      </c>
      <c r="H63" s="22">
        <v>139096.32</v>
      </c>
      <c r="I63" s="22">
        <f>G63-H63</f>
        <v>60903.67999999999</v>
      </c>
      <c r="J63" s="22">
        <v>139096.31999999998</v>
      </c>
      <c r="K63" s="23">
        <f>H63-J63</f>
        <v>0</v>
      </c>
      <c r="L63" s="23">
        <f>G63-J63</f>
        <v>60903.68000000002</v>
      </c>
      <c r="M63" s="22">
        <v>139096.32</v>
      </c>
      <c r="N63" s="22">
        <v>132848.32</v>
      </c>
      <c r="O63" s="23">
        <f>J63-N63</f>
        <v>6247.999999999971</v>
      </c>
    </row>
    <row r="64" spans="1:15" ht="12.75">
      <c r="A64" s="1"/>
      <c r="B64" s="15" t="s">
        <v>134</v>
      </c>
      <c r="C64" s="16" t="s">
        <v>135</v>
      </c>
      <c r="D64" s="22">
        <v>10000</v>
      </c>
      <c r="E64" s="22">
        <v>0</v>
      </c>
      <c r="F64" s="22">
        <v>0</v>
      </c>
      <c r="G64" s="22">
        <f>D64-E64+F64</f>
        <v>10000</v>
      </c>
      <c r="H64" s="22">
        <v>4256.66</v>
      </c>
      <c r="I64" s="22">
        <f>G64-H64</f>
        <v>5743.34</v>
      </c>
      <c r="J64" s="22">
        <v>4256.66</v>
      </c>
      <c r="K64" s="23">
        <f>H64-J64</f>
        <v>0</v>
      </c>
      <c r="L64" s="23">
        <f>G64-J64</f>
        <v>5743.34</v>
      </c>
      <c r="M64" s="22">
        <v>4256.66</v>
      </c>
      <c r="N64" s="22">
        <v>4256.66</v>
      </c>
      <c r="O64" s="23">
        <f>J64-N64</f>
        <v>0</v>
      </c>
    </row>
    <row r="65" spans="1:15" ht="12.75">
      <c r="A65" s="1"/>
      <c r="B65" s="15" t="s">
        <v>136</v>
      </c>
      <c r="C65" s="16" t="s">
        <v>137</v>
      </c>
      <c r="D65" s="22">
        <v>36000</v>
      </c>
      <c r="E65" s="22">
        <v>2000</v>
      </c>
      <c r="F65" s="22">
        <v>2000</v>
      </c>
      <c r="G65" s="22">
        <f>D65-E65+F65</f>
        <v>36000</v>
      </c>
      <c r="H65" s="22">
        <v>4106.179999999999</v>
      </c>
      <c r="I65" s="22">
        <f>G65-H65</f>
        <v>31893.82</v>
      </c>
      <c r="J65" s="22">
        <v>4106.18</v>
      </c>
      <c r="K65" s="23">
        <f>H65-J65</f>
        <v>0</v>
      </c>
      <c r="L65" s="23">
        <f>G65-J65</f>
        <v>31893.82</v>
      </c>
      <c r="M65" s="22">
        <v>4106.179999999999</v>
      </c>
      <c r="N65" s="22">
        <v>4106.179999999999</v>
      </c>
      <c r="O65" s="23">
        <f>J65-N65</f>
        <v>0</v>
      </c>
    </row>
    <row r="66" spans="1:15" ht="12.75">
      <c r="A66" s="1"/>
      <c r="B66" s="17"/>
      <c r="C66" s="1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25.5">
      <c r="A67" s="1"/>
      <c r="B67" s="13" t="s">
        <v>138</v>
      </c>
      <c r="C67" s="14" t="s">
        <v>139</v>
      </c>
      <c r="D67" s="21">
        <f aca="true" t="shared" si="16" ref="D67:O67">SUBTOTAL(9,D68:D68)</f>
        <v>0</v>
      </c>
      <c r="E67" s="21">
        <f t="shared" si="16"/>
        <v>0</v>
      </c>
      <c r="F67" s="21">
        <f t="shared" si="16"/>
        <v>0</v>
      </c>
      <c r="G67" s="21">
        <f t="shared" si="16"/>
        <v>0</v>
      </c>
      <c r="H67" s="21">
        <f t="shared" si="16"/>
        <v>0</v>
      </c>
      <c r="I67" s="21">
        <f t="shared" si="16"/>
        <v>0</v>
      </c>
      <c r="J67" s="21">
        <f t="shared" si="16"/>
        <v>0</v>
      </c>
      <c r="K67" s="21">
        <f t="shared" si="16"/>
        <v>0</v>
      </c>
      <c r="L67" s="21">
        <f t="shared" si="16"/>
        <v>0</v>
      </c>
      <c r="M67" s="21">
        <f t="shared" si="16"/>
        <v>0</v>
      </c>
      <c r="N67" s="21">
        <f t="shared" si="16"/>
        <v>0</v>
      </c>
      <c r="O67" s="21">
        <f t="shared" si="16"/>
        <v>0</v>
      </c>
    </row>
    <row r="68" spans="1:15" ht="12.75">
      <c r="A68" s="1"/>
      <c r="B68" s="17"/>
      <c r="C68" s="1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25.5">
      <c r="A69" s="1"/>
      <c r="B69" s="13" t="s">
        <v>140</v>
      </c>
      <c r="C69" s="14" t="s">
        <v>141</v>
      </c>
      <c r="D69" s="21">
        <f aca="true" t="shared" si="17" ref="D69:O69">SUBTOTAL(9,D70:D79)</f>
        <v>470000</v>
      </c>
      <c r="E69" s="21">
        <f t="shared" si="17"/>
        <v>26800</v>
      </c>
      <c r="F69" s="21">
        <f t="shared" si="17"/>
        <v>226800</v>
      </c>
      <c r="G69" s="21">
        <f t="shared" si="17"/>
        <v>670000</v>
      </c>
      <c r="H69" s="21">
        <f t="shared" si="17"/>
        <v>322224.30000000005</v>
      </c>
      <c r="I69" s="21">
        <f t="shared" si="17"/>
        <v>347775.69999999995</v>
      </c>
      <c r="J69" s="21">
        <f t="shared" si="17"/>
        <v>322224.30000000005</v>
      </c>
      <c r="K69" s="21">
        <f t="shared" si="17"/>
        <v>0</v>
      </c>
      <c r="L69" s="21">
        <f t="shared" si="17"/>
        <v>347775.69999999995</v>
      </c>
      <c r="M69" s="21">
        <f t="shared" si="17"/>
        <v>322224.30000000005</v>
      </c>
      <c r="N69" s="21">
        <f t="shared" si="17"/>
        <v>318944.86</v>
      </c>
      <c r="O69" s="21">
        <f t="shared" si="17"/>
        <v>3279.4400000000624</v>
      </c>
    </row>
    <row r="70" spans="1:15" ht="12.75">
      <c r="A70" s="1"/>
      <c r="B70" s="15" t="s">
        <v>142</v>
      </c>
      <c r="C70" s="16" t="s">
        <v>143</v>
      </c>
      <c r="D70" s="22">
        <v>50000</v>
      </c>
      <c r="E70" s="22">
        <v>10800</v>
      </c>
      <c r="F70" s="22">
        <v>10800</v>
      </c>
      <c r="G70" s="22">
        <f aca="true" t="shared" si="18" ref="G70:G78">D70-E70+F70</f>
        <v>50000</v>
      </c>
      <c r="H70" s="22">
        <v>25914.1</v>
      </c>
      <c r="I70" s="22">
        <f aca="true" t="shared" si="19" ref="I70:I78">G70-H70</f>
        <v>24085.9</v>
      </c>
      <c r="J70" s="22">
        <v>25914.1</v>
      </c>
      <c r="K70" s="23">
        <f aca="true" t="shared" si="20" ref="K70:K78">H70-J70</f>
        <v>0</v>
      </c>
      <c r="L70" s="23">
        <f aca="true" t="shared" si="21" ref="L70:L78">G70-J70</f>
        <v>24085.9</v>
      </c>
      <c r="M70" s="22">
        <v>25914.1</v>
      </c>
      <c r="N70" s="22">
        <v>25559.1</v>
      </c>
      <c r="O70" s="23">
        <f aca="true" t="shared" si="22" ref="O70:O78">J70-N70</f>
        <v>355</v>
      </c>
    </row>
    <row r="71" spans="1:15" ht="12.75">
      <c r="A71" s="1"/>
      <c r="B71" s="15" t="s">
        <v>144</v>
      </c>
      <c r="C71" s="16" t="s">
        <v>145</v>
      </c>
      <c r="D71" s="22">
        <v>30000</v>
      </c>
      <c r="E71" s="22">
        <v>0</v>
      </c>
      <c r="F71" s="22">
        <v>0</v>
      </c>
      <c r="G71" s="22">
        <f t="shared" si="18"/>
        <v>30000</v>
      </c>
      <c r="H71" s="22">
        <v>13176.98</v>
      </c>
      <c r="I71" s="22">
        <f t="shared" si="19"/>
        <v>16823.02</v>
      </c>
      <c r="J71" s="22">
        <v>13176.98</v>
      </c>
      <c r="K71" s="23">
        <f t="shared" si="20"/>
        <v>0</v>
      </c>
      <c r="L71" s="23">
        <f t="shared" si="21"/>
        <v>16823.02</v>
      </c>
      <c r="M71" s="22">
        <v>13176.98</v>
      </c>
      <c r="N71" s="22">
        <v>13176.98</v>
      </c>
      <c r="O71" s="23">
        <f t="shared" si="22"/>
        <v>0</v>
      </c>
    </row>
    <row r="72" spans="1:15" ht="12.75">
      <c r="A72" s="1"/>
      <c r="B72" s="15" t="s">
        <v>146</v>
      </c>
      <c r="C72" s="16" t="s">
        <v>147</v>
      </c>
      <c r="D72" s="22">
        <v>15000</v>
      </c>
      <c r="E72" s="22">
        <v>0</v>
      </c>
      <c r="F72" s="22">
        <v>0</v>
      </c>
      <c r="G72" s="22">
        <f t="shared" si="18"/>
        <v>15000</v>
      </c>
      <c r="H72" s="22">
        <v>1579.92</v>
      </c>
      <c r="I72" s="22">
        <f t="shared" si="19"/>
        <v>13420.08</v>
      </c>
      <c r="J72" s="22">
        <v>1579.92</v>
      </c>
      <c r="K72" s="23">
        <f t="shared" si="20"/>
        <v>0</v>
      </c>
      <c r="L72" s="23">
        <f t="shared" si="21"/>
        <v>13420.08</v>
      </c>
      <c r="M72" s="22">
        <v>1579.92</v>
      </c>
      <c r="N72" s="22">
        <v>0</v>
      </c>
      <c r="O72" s="23">
        <f t="shared" si="22"/>
        <v>1579.92</v>
      </c>
    </row>
    <row r="73" spans="1:15" ht="12.75">
      <c r="A73" s="1"/>
      <c r="B73" s="15" t="s">
        <v>148</v>
      </c>
      <c r="C73" s="16" t="s">
        <v>149</v>
      </c>
      <c r="D73" s="22">
        <v>10000</v>
      </c>
      <c r="E73" s="22">
        <v>0</v>
      </c>
      <c r="F73" s="22">
        <v>0</v>
      </c>
      <c r="G73" s="22">
        <f t="shared" si="18"/>
        <v>10000</v>
      </c>
      <c r="H73" s="22">
        <v>0</v>
      </c>
      <c r="I73" s="22">
        <f t="shared" si="19"/>
        <v>10000</v>
      </c>
      <c r="J73" s="22">
        <v>0</v>
      </c>
      <c r="K73" s="23">
        <f t="shared" si="20"/>
        <v>0</v>
      </c>
      <c r="L73" s="23">
        <f t="shared" si="21"/>
        <v>10000</v>
      </c>
      <c r="M73" s="22">
        <v>0</v>
      </c>
      <c r="N73" s="22">
        <v>0</v>
      </c>
      <c r="O73" s="23">
        <f t="shared" si="22"/>
        <v>0</v>
      </c>
    </row>
    <row r="74" spans="1:15" ht="12.75">
      <c r="A74" s="1"/>
      <c r="B74" s="15" t="s">
        <v>150</v>
      </c>
      <c r="C74" s="16" t="s">
        <v>151</v>
      </c>
      <c r="D74" s="22">
        <v>10000</v>
      </c>
      <c r="E74" s="22">
        <v>0</v>
      </c>
      <c r="F74" s="22">
        <v>0</v>
      </c>
      <c r="G74" s="22">
        <f t="shared" si="18"/>
        <v>10000</v>
      </c>
      <c r="H74" s="22">
        <v>0</v>
      </c>
      <c r="I74" s="22">
        <f t="shared" si="19"/>
        <v>10000</v>
      </c>
      <c r="J74" s="22">
        <v>0</v>
      </c>
      <c r="K74" s="23">
        <f t="shared" si="20"/>
        <v>0</v>
      </c>
      <c r="L74" s="23">
        <f t="shared" si="21"/>
        <v>10000</v>
      </c>
      <c r="M74" s="22">
        <v>0</v>
      </c>
      <c r="N74" s="22">
        <v>0</v>
      </c>
      <c r="O74" s="23">
        <f t="shared" si="22"/>
        <v>0</v>
      </c>
    </row>
    <row r="75" spans="1:15" ht="12.75">
      <c r="A75" s="1"/>
      <c r="B75" s="15" t="s">
        <v>152</v>
      </c>
      <c r="C75" s="16" t="s">
        <v>153</v>
      </c>
      <c r="D75" s="22">
        <v>185000</v>
      </c>
      <c r="E75" s="22">
        <v>0</v>
      </c>
      <c r="F75" s="22">
        <v>150000</v>
      </c>
      <c r="G75" s="22">
        <f t="shared" si="18"/>
        <v>335000</v>
      </c>
      <c r="H75" s="22">
        <v>208698.67000000004</v>
      </c>
      <c r="I75" s="22">
        <f t="shared" si="19"/>
        <v>126301.32999999996</v>
      </c>
      <c r="J75" s="22">
        <v>208698.67000000004</v>
      </c>
      <c r="K75" s="23">
        <f t="shared" si="20"/>
        <v>0</v>
      </c>
      <c r="L75" s="23">
        <f t="shared" si="21"/>
        <v>126301.32999999996</v>
      </c>
      <c r="M75" s="22">
        <v>208698.67000000004</v>
      </c>
      <c r="N75" s="22">
        <v>207614.15999999997</v>
      </c>
      <c r="O75" s="23">
        <f t="shared" si="22"/>
        <v>1084.5100000000675</v>
      </c>
    </row>
    <row r="76" spans="1:15" ht="12.75">
      <c r="A76" s="1"/>
      <c r="B76" s="15" t="s">
        <v>154</v>
      </c>
      <c r="C76" s="16" t="s">
        <v>155</v>
      </c>
      <c r="D76" s="22">
        <v>60000</v>
      </c>
      <c r="E76" s="22">
        <v>16000</v>
      </c>
      <c r="F76" s="22">
        <v>46000</v>
      </c>
      <c r="G76" s="22">
        <f t="shared" si="18"/>
        <v>90000</v>
      </c>
      <c r="H76" s="22">
        <v>29784.269999999997</v>
      </c>
      <c r="I76" s="22">
        <f t="shared" si="19"/>
        <v>60215.73</v>
      </c>
      <c r="J76" s="22">
        <v>29784.269999999997</v>
      </c>
      <c r="K76" s="23">
        <f t="shared" si="20"/>
        <v>0</v>
      </c>
      <c r="L76" s="23">
        <f t="shared" si="21"/>
        <v>60215.73</v>
      </c>
      <c r="M76" s="22">
        <v>29784.269999999997</v>
      </c>
      <c r="N76" s="22">
        <v>29611.260000000002</v>
      </c>
      <c r="O76" s="23">
        <f t="shared" si="22"/>
        <v>173.00999999999476</v>
      </c>
    </row>
    <row r="77" spans="1:15" ht="12.75">
      <c r="A77" s="1"/>
      <c r="B77" s="15" t="s">
        <v>156</v>
      </c>
      <c r="C77" s="16" t="s">
        <v>157</v>
      </c>
      <c r="D77" s="22">
        <v>30000</v>
      </c>
      <c r="E77" s="22">
        <v>0</v>
      </c>
      <c r="F77" s="22">
        <v>0</v>
      </c>
      <c r="G77" s="22">
        <f t="shared" si="18"/>
        <v>30000</v>
      </c>
      <c r="H77" s="22">
        <v>9823.75</v>
      </c>
      <c r="I77" s="22">
        <f t="shared" si="19"/>
        <v>20176.25</v>
      </c>
      <c r="J77" s="22">
        <v>9823.75</v>
      </c>
      <c r="K77" s="23">
        <f t="shared" si="20"/>
        <v>0</v>
      </c>
      <c r="L77" s="23">
        <f t="shared" si="21"/>
        <v>20176.25</v>
      </c>
      <c r="M77" s="22">
        <v>9823.75</v>
      </c>
      <c r="N77" s="22">
        <v>9823.75</v>
      </c>
      <c r="O77" s="23">
        <f t="shared" si="22"/>
        <v>0</v>
      </c>
    </row>
    <row r="78" spans="1:15" ht="12.75">
      <c r="A78" s="1"/>
      <c r="B78" s="15" t="s">
        <v>158</v>
      </c>
      <c r="C78" s="16" t="s">
        <v>159</v>
      </c>
      <c r="D78" s="22">
        <v>80000</v>
      </c>
      <c r="E78" s="22">
        <v>0</v>
      </c>
      <c r="F78" s="22">
        <v>20000</v>
      </c>
      <c r="G78" s="22">
        <f t="shared" si="18"/>
        <v>100000</v>
      </c>
      <c r="H78" s="22">
        <v>33246.61</v>
      </c>
      <c r="I78" s="22">
        <f t="shared" si="19"/>
        <v>66753.39</v>
      </c>
      <c r="J78" s="22">
        <v>33246.61</v>
      </c>
      <c r="K78" s="23">
        <f t="shared" si="20"/>
        <v>0</v>
      </c>
      <c r="L78" s="23">
        <f t="shared" si="21"/>
        <v>66753.39</v>
      </c>
      <c r="M78" s="22">
        <v>33246.61</v>
      </c>
      <c r="N78" s="22">
        <v>33159.61</v>
      </c>
      <c r="O78" s="23">
        <f t="shared" si="22"/>
        <v>87</v>
      </c>
    </row>
    <row r="79" spans="1:15" ht="12.75">
      <c r="A79" s="1"/>
      <c r="B79" s="17"/>
      <c r="C79" s="16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.75">
      <c r="A80" s="1"/>
      <c r="B80" s="13" t="s">
        <v>160</v>
      </c>
      <c r="C80" s="14" t="s">
        <v>161</v>
      </c>
      <c r="D80" s="21">
        <f aca="true" t="shared" si="23" ref="D80:O80">SUBTOTAL(9,D81:D87)</f>
        <v>6880000</v>
      </c>
      <c r="E80" s="21">
        <f t="shared" si="23"/>
        <v>26000</v>
      </c>
      <c r="F80" s="21">
        <f t="shared" si="23"/>
        <v>2579000</v>
      </c>
      <c r="G80" s="21">
        <f t="shared" si="23"/>
        <v>9433000</v>
      </c>
      <c r="H80" s="21">
        <f t="shared" si="23"/>
        <v>8525321.77</v>
      </c>
      <c r="I80" s="21">
        <f t="shared" si="23"/>
        <v>907678.2299999999</v>
      </c>
      <c r="J80" s="21">
        <f t="shared" si="23"/>
        <v>2929509.130000001</v>
      </c>
      <c r="K80" s="21">
        <f t="shared" si="23"/>
        <v>5595812.64</v>
      </c>
      <c r="L80" s="21">
        <f t="shared" si="23"/>
        <v>6503490.869999999</v>
      </c>
      <c r="M80" s="21">
        <f t="shared" si="23"/>
        <v>2929509.130000001</v>
      </c>
      <c r="N80" s="21">
        <f t="shared" si="23"/>
        <v>2926156.4500000007</v>
      </c>
      <c r="O80" s="21">
        <f t="shared" si="23"/>
        <v>3352.6800000001676</v>
      </c>
    </row>
    <row r="81" spans="1:15" ht="12.75">
      <c r="A81" s="1"/>
      <c r="B81" s="15" t="s">
        <v>162</v>
      </c>
      <c r="C81" s="16" t="s">
        <v>163</v>
      </c>
      <c r="D81" s="22">
        <v>6000000</v>
      </c>
      <c r="E81" s="22">
        <v>11000</v>
      </c>
      <c r="F81" s="22">
        <v>2534000</v>
      </c>
      <c r="G81" s="22">
        <f aca="true" t="shared" si="24" ref="G81:G86">D81-E81+F81</f>
        <v>8523000</v>
      </c>
      <c r="H81" s="22">
        <v>8056574.78</v>
      </c>
      <c r="I81" s="22">
        <f aca="true" t="shared" si="25" ref="I81:I86">G81-H81</f>
        <v>466425.21999999974</v>
      </c>
      <c r="J81" s="22">
        <v>2595927.1300000004</v>
      </c>
      <c r="K81" s="23">
        <f aca="true" t="shared" si="26" ref="K81:K86">H81-J81</f>
        <v>5460647.65</v>
      </c>
      <c r="L81" s="23">
        <f aca="true" t="shared" si="27" ref="L81:L86">G81-J81</f>
        <v>5927072.869999999</v>
      </c>
      <c r="M81" s="22">
        <v>2595927.1300000004</v>
      </c>
      <c r="N81" s="22">
        <v>2594914.45</v>
      </c>
      <c r="O81" s="23">
        <f aca="true" t="shared" si="28" ref="O81:O86">J81-N81</f>
        <v>1012.6800000001676</v>
      </c>
    </row>
    <row r="82" spans="1:15" ht="12.75">
      <c r="A82" s="1"/>
      <c r="B82" s="15" t="s">
        <v>164</v>
      </c>
      <c r="C82" s="16" t="s">
        <v>165</v>
      </c>
      <c r="D82" s="22">
        <v>100000</v>
      </c>
      <c r="E82" s="22">
        <v>9000</v>
      </c>
      <c r="F82" s="22">
        <v>9000</v>
      </c>
      <c r="G82" s="22">
        <f t="shared" si="24"/>
        <v>100000</v>
      </c>
      <c r="H82" s="22">
        <v>41225.63</v>
      </c>
      <c r="I82" s="22">
        <f t="shared" si="25"/>
        <v>58774.37</v>
      </c>
      <c r="J82" s="22">
        <v>27436.63</v>
      </c>
      <c r="K82" s="23">
        <f t="shared" si="26"/>
        <v>13788.999999999996</v>
      </c>
      <c r="L82" s="23">
        <f t="shared" si="27"/>
        <v>72563.37</v>
      </c>
      <c r="M82" s="22">
        <v>27436.63</v>
      </c>
      <c r="N82" s="22">
        <v>25096.63</v>
      </c>
      <c r="O82" s="23">
        <f t="shared" si="28"/>
        <v>2340</v>
      </c>
    </row>
    <row r="83" spans="1:15" ht="12.75">
      <c r="A83" s="1"/>
      <c r="B83" s="15" t="s">
        <v>166</v>
      </c>
      <c r="C83" s="16" t="s">
        <v>167</v>
      </c>
      <c r="D83" s="22">
        <v>40000</v>
      </c>
      <c r="E83" s="22">
        <v>2000</v>
      </c>
      <c r="F83" s="22">
        <v>2000</v>
      </c>
      <c r="G83" s="22">
        <f t="shared" si="24"/>
        <v>40000</v>
      </c>
      <c r="H83" s="22">
        <v>905.2</v>
      </c>
      <c r="I83" s="22">
        <f t="shared" si="25"/>
        <v>39094.8</v>
      </c>
      <c r="J83" s="22">
        <v>905.2</v>
      </c>
      <c r="K83" s="23">
        <f t="shared" si="26"/>
        <v>0</v>
      </c>
      <c r="L83" s="23">
        <f t="shared" si="27"/>
        <v>39094.8</v>
      </c>
      <c r="M83" s="22">
        <v>905.2</v>
      </c>
      <c r="N83" s="22">
        <v>905.2</v>
      </c>
      <c r="O83" s="23">
        <f t="shared" si="28"/>
        <v>0</v>
      </c>
    </row>
    <row r="84" spans="1:15" ht="12.75">
      <c r="A84" s="1"/>
      <c r="B84" s="15" t="s">
        <v>168</v>
      </c>
      <c r="C84" s="16" t="s">
        <v>169</v>
      </c>
      <c r="D84" s="22">
        <v>100000</v>
      </c>
      <c r="E84" s="22">
        <v>0</v>
      </c>
      <c r="F84" s="22">
        <v>0</v>
      </c>
      <c r="G84" s="22">
        <f t="shared" si="24"/>
        <v>100000</v>
      </c>
      <c r="H84" s="22">
        <v>60436.1</v>
      </c>
      <c r="I84" s="22">
        <f t="shared" si="25"/>
        <v>39563.9</v>
      </c>
      <c r="J84" s="22">
        <v>30570.5</v>
      </c>
      <c r="K84" s="23">
        <f t="shared" si="26"/>
        <v>29865.6</v>
      </c>
      <c r="L84" s="23">
        <f t="shared" si="27"/>
        <v>69429.5</v>
      </c>
      <c r="M84" s="22">
        <v>30570.5</v>
      </c>
      <c r="N84" s="22">
        <v>30570.5</v>
      </c>
      <c r="O84" s="23">
        <f t="shared" si="28"/>
        <v>0</v>
      </c>
    </row>
    <row r="85" spans="1:15" ht="12.75">
      <c r="A85" s="1"/>
      <c r="B85" s="15" t="s">
        <v>170</v>
      </c>
      <c r="C85" s="16" t="s">
        <v>171</v>
      </c>
      <c r="D85" s="22">
        <v>610000</v>
      </c>
      <c r="E85" s="22">
        <v>0</v>
      </c>
      <c r="F85" s="22">
        <v>0</v>
      </c>
      <c r="G85" s="22">
        <f t="shared" si="24"/>
        <v>610000</v>
      </c>
      <c r="H85" s="22">
        <v>345398.06999999995</v>
      </c>
      <c r="I85" s="22">
        <f t="shared" si="25"/>
        <v>264601.93000000005</v>
      </c>
      <c r="J85" s="22">
        <v>253887.68</v>
      </c>
      <c r="K85" s="23">
        <f t="shared" si="26"/>
        <v>91510.38999999996</v>
      </c>
      <c r="L85" s="23">
        <f t="shared" si="27"/>
        <v>356112.32</v>
      </c>
      <c r="M85" s="22">
        <v>253887.68</v>
      </c>
      <c r="N85" s="22">
        <v>253887.68</v>
      </c>
      <c r="O85" s="23">
        <f t="shared" si="28"/>
        <v>0</v>
      </c>
    </row>
    <row r="86" spans="1:15" ht="12.75">
      <c r="A86" s="1"/>
      <c r="B86" s="15" t="s">
        <v>172</v>
      </c>
      <c r="C86" s="16" t="s">
        <v>173</v>
      </c>
      <c r="D86" s="22">
        <v>30000</v>
      </c>
      <c r="E86" s="22">
        <v>4000</v>
      </c>
      <c r="F86" s="22">
        <v>34000</v>
      </c>
      <c r="G86" s="22">
        <f t="shared" si="24"/>
        <v>60000</v>
      </c>
      <c r="H86" s="22">
        <v>20781.99</v>
      </c>
      <c r="I86" s="22">
        <f t="shared" si="25"/>
        <v>39218.009999999995</v>
      </c>
      <c r="J86" s="22">
        <v>20781.99</v>
      </c>
      <c r="K86" s="23">
        <f t="shared" si="26"/>
        <v>0</v>
      </c>
      <c r="L86" s="23">
        <f t="shared" si="27"/>
        <v>39218.009999999995</v>
      </c>
      <c r="M86" s="22">
        <v>20781.99</v>
      </c>
      <c r="N86" s="22">
        <v>20781.989999999998</v>
      </c>
      <c r="O86" s="23">
        <f t="shared" si="28"/>
        <v>0</v>
      </c>
    </row>
    <row r="87" spans="1:15" ht="12.75">
      <c r="A87" s="1"/>
      <c r="B87" s="17"/>
      <c r="C87" s="16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.75">
      <c r="A88" s="1"/>
      <c r="B88" s="13" t="s">
        <v>174</v>
      </c>
      <c r="C88" s="14" t="s">
        <v>175</v>
      </c>
      <c r="D88" s="21">
        <f aca="true" t="shared" si="29" ref="D88:O88">SUBTOTAL(9,D89:D92)</f>
        <v>5490000</v>
      </c>
      <c r="E88" s="21">
        <f t="shared" si="29"/>
        <v>54400</v>
      </c>
      <c r="F88" s="21">
        <f t="shared" si="29"/>
        <v>1074400</v>
      </c>
      <c r="G88" s="21">
        <f t="shared" si="29"/>
        <v>6510000</v>
      </c>
      <c r="H88" s="21">
        <f t="shared" si="29"/>
        <v>6421642.169999999</v>
      </c>
      <c r="I88" s="21">
        <f t="shared" si="29"/>
        <v>88357.83000000103</v>
      </c>
      <c r="J88" s="21">
        <f t="shared" si="29"/>
        <v>6119242.17</v>
      </c>
      <c r="K88" s="21">
        <f t="shared" si="29"/>
        <v>302399.99999999907</v>
      </c>
      <c r="L88" s="21">
        <f t="shared" si="29"/>
        <v>390757.83000000013</v>
      </c>
      <c r="M88" s="21">
        <f t="shared" si="29"/>
        <v>6119242.17</v>
      </c>
      <c r="N88" s="21">
        <f t="shared" si="29"/>
        <v>6060298.740000001</v>
      </c>
      <c r="O88" s="21">
        <f t="shared" si="29"/>
        <v>58943.42999999877</v>
      </c>
    </row>
    <row r="89" spans="1:15" ht="12.75">
      <c r="A89" s="1"/>
      <c r="B89" s="15" t="s">
        <v>176</v>
      </c>
      <c r="C89" s="16" t="s">
        <v>177</v>
      </c>
      <c r="D89" s="22">
        <v>5460000</v>
      </c>
      <c r="E89" s="22">
        <v>0</v>
      </c>
      <c r="F89" s="22">
        <v>1000000</v>
      </c>
      <c r="G89" s="22">
        <f>D89-E89+F89</f>
        <v>6460000</v>
      </c>
      <c r="H89" s="22">
        <v>6397913.379999999</v>
      </c>
      <c r="I89" s="22">
        <f>G89-H89</f>
        <v>62086.62000000104</v>
      </c>
      <c r="J89" s="22">
        <v>6095513.38</v>
      </c>
      <c r="K89" s="23">
        <f>H89-J89</f>
        <v>302399.99999999907</v>
      </c>
      <c r="L89" s="23">
        <f>G89-J89</f>
        <v>364486.6200000001</v>
      </c>
      <c r="M89" s="22">
        <v>6095513.38</v>
      </c>
      <c r="N89" s="22">
        <v>6036569.950000001</v>
      </c>
      <c r="O89" s="23">
        <f>J89-N89</f>
        <v>58943.42999999877</v>
      </c>
    </row>
    <row r="90" spans="1:15" ht="12.75">
      <c r="A90" s="1"/>
      <c r="B90" s="15" t="s">
        <v>178</v>
      </c>
      <c r="C90" s="16" t="s">
        <v>179</v>
      </c>
      <c r="D90" s="22">
        <v>30000</v>
      </c>
      <c r="E90" s="22">
        <v>54400</v>
      </c>
      <c r="F90" s="22">
        <v>74400</v>
      </c>
      <c r="G90" s="22">
        <f>D90-E90+F90</f>
        <v>50000</v>
      </c>
      <c r="H90" s="22">
        <v>23728.79</v>
      </c>
      <c r="I90" s="22">
        <f>G90-H90</f>
        <v>26271.21</v>
      </c>
      <c r="J90" s="22">
        <v>23728.79</v>
      </c>
      <c r="K90" s="23">
        <f>H90-J90</f>
        <v>0</v>
      </c>
      <c r="L90" s="23">
        <f>G90-J90</f>
        <v>26271.21</v>
      </c>
      <c r="M90" s="22">
        <v>23728.79</v>
      </c>
      <c r="N90" s="22">
        <v>23728.79</v>
      </c>
      <c r="O90" s="23">
        <f>J90-N90</f>
        <v>0</v>
      </c>
    </row>
    <row r="91" spans="1:15" ht="12.75">
      <c r="A91" s="1"/>
      <c r="B91" s="15" t="s">
        <v>180</v>
      </c>
      <c r="C91" s="16" t="s">
        <v>181</v>
      </c>
      <c r="D91" s="22">
        <v>0</v>
      </c>
      <c r="E91" s="22">
        <v>0</v>
      </c>
      <c r="F91" s="22">
        <v>0</v>
      </c>
      <c r="G91" s="22">
        <f>D91-E91+F91</f>
        <v>0</v>
      </c>
      <c r="H91" s="22">
        <v>0</v>
      </c>
      <c r="I91" s="22">
        <f>G91-H91</f>
        <v>0</v>
      </c>
      <c r="J91" s="22">
        <v>0</v>
      </c>
      <c r="K91" s="23">
        <f>H91-J91</f>
        <v>0</v>
      </c>
      <c r="L91" s="23">
        <f>G91-J91</f>
        <v>0</v>
      </c>
      <c r="M91" s="22">
        <v>0</v>
      </c>
      <c r="N91" s="22">
        <v>0</v>
      </c>
      <c r="O91" s="23">
        <f>J91-N91</f>
        <v>0</v>
      </c>
    </row>
    <row r="92" spans="1:15" ht="12.75">
      <c r="A92" s="1"/>
      <c r="B92" s="17"/>
      <c r="C92" s="16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25.5">
      <c r="A93" s="1"/>
      <c r="B93" s="13" t="s">
        <v>182</v>
      </c>
      <c r="C93" s="14" t="s">
        <v>183</v>
      </c>
      <c r="D93" s="21">
        <f aca="true" t="shared" si="30" ref="D93:O93">SUBTOTAL(9,D94:D98)</f>
        <v>1000000</v>
      </c>
      <c r="E93" s="21">
        <f t="shared" si="30"/>
        <v>20000</v>
      </c>
      <c r="F93" s="21">
        <f t="shared" si="30"/>
        <v>107500</v>
      </c>
      <c r="G93" s="21">
        <f t="shared" si="30"/>
        <v>1087500</v>
      </c>
      <c r="H93" s="21">
        <f t="shared" si="30"/>
        <v>926609.04</v>
      </c>
      <c r="I93" s="21">
        <f t="shared" si="30"/>
        <v>160890.95999999996</v>
      </c>
      <c r="J93" s="21">
        <f t="shared" si="30"/>
        <v>888632.34</v>
      </c>
      <c r="K93" s="21">
        <f t="shared" si="30"/>
        <v>37976.70000000007</v>
      </c>
      <c r="L93" s="21">
        <f t="shared" si="30"/>
        <v>198867.66000000003</v>
      </c>
      <c r="M93" s="21">
        <f t="shared" si="30"/>
        <v>888632.34</v>
      </c>
      <c r="N93" s="21">
        <f t="shared" si="30"/>
        <v>888632.3400000001</v>
      </c>
      <c r="O93" s="21">
        <f t="shared" si="30"/>
        <v>0</v>
      </c>
    </row>
    <row r="94" spans="1:15" ht="12.75">
      <c r="A94" s="1"/>
      <c r="B94" s="15" t="s">
        <v>184</v>
      </c>
      <c r="C94" s="16" t="s">
        <v>185</v>
      </c>
      <c r="D94" s="22">
        <v>550000</v>
      </c>
      <c r="E94" s="22">
        <v>0</v>
      </c>
      <c r="F94" s="22">
        <v>60000</v>
      </c>
      <c r="G94" s="22">
        <f>D94-E94+F94</f>
        <v>610000</v>
      </c>
      <c r="H94" s="22">
        <v>588277.2000000001</v>
      </c>
      <c r="I94" s="22">
        <f>G94-H94</f>
        <v>21722.79999999993</v>
      </c>
      <c r="J94" s="22">
        <v>579831.24</v>
      </c>
      <c r="K94" s="23">
        <f>H94-J94</f>
        <v>8445.96000000008</v>
      </c>
      <c r="L94" s="23">
        <f>G94-J94</f>
        <v>30168.76000000001</v>
      </c>
      <c r="M94" s="22">
        <v>579831.24</v>
      </c>
      <c r="N94" s="22">
        <v>579831.2400000001</v>
      </c>
      <c r="O94" s="23">
        <f>J94-N94</f>
        <v>0</v>
      </c>
    </row>
    <row r="95" spans="1:15" ht="12.75">
      <c r="A95" s="1"/>
      <c r="B95" s="15" t="s">
        <v>186</v>
      </c>
      <c r="C95" s="16" t="s">
        <v>187</v>
      </c>
      <c r="D95" s="22">
        <v>400000</v>
      </c>
      <c r="E95" s="22">
        <v>0</v>
      </c>
      <c r="F95" s="22">
        <v>0</v>
      </c>
      <c r="G95" s="22">
        <f>D95-E95+F95</f>
        <v>400000</v>
      </c>
      <c r="H95" s="22">
        <v>268494.48</v>
      </c>
      <c r="I95" s="22">
        <f>G95-H95</f>
        <v>131505.52000000002</v>
      </c>
      <c r="J95" s="22">
        <v>238963.74</v>
      </c>
      <c r="K95" s="23">
        <f>H95-J95</f>
        <v>29530.73999999999</v>
      </c>
      <c r="L95" s="23">
        <f>G95-J95</f>
        <v>161036.26</v>
      </c>
      <c r="M95" s="22">
        <v>238963.74</v>
      </c>
      <c r="N95" s="22">
        <v>238963.74</v>
      </c>
      <c r="O95" s="23">
        <f>J95-N95</f>
        <v>0</v>
      </c>
    </row>
    <row r="96" spans="1:15" ht="12.75">
      <c r="A96" s="1"/>
      <c r="B96" s="15" t="s">
        <v>188</v>
      </c>
      <c r="C96" s="16" t="s">
        <v>189</v>
      </c>
      <c r="D96" s="22">
        <v>30000</v>
      </c>
      <c r="E96" s="22">
        <v>0</v>
      </c>
      <c r="F96" s="22">
        <v>22500</v>
      </c>
      <c r="G96" s="22">
        <f>D96-E96+F96</f>
        <v>52500</v>
      </c>
      <c r="H96" s="22">
        <v>52500</v>
      </c>
      <c r="I96" s="22">
        <f>G96-H96</f>
        <v>0</v>
      </c>
      <c r="J96" s="22">
        <v>52500</v>
      </c>
      <c r="K96" s="23">
        <f>H96-J96</f>
        <v>0</v>
      </c>
      <c r="L96" s="23">
        <f>G96-J96</f>
        <v>0</v>
      </c>
      <c r="M96" s="22">
        <v>52500</v>
      </c>
      <c r="N96" s="22">
        <v>52500</v>
      </c>
      <c r="O96" s="23">
        <f>J96-N96</f>
        <v>0</v>
      </c>
    </row>
    <row r="97" spans="1:15" ht="12.75">
      <c r="A97" s="1"/>
      <c r="B97" s="15" t="s">
        <v>190</v>
      </c>
      <c r="C97" s="16" t="s">
        <v>191</v>
      </c>
      <c r="D97" s="22">
        <v>20000</v>
      </c>
      <c r="E97" s="22">
        <v>20000</v>
      </c>
      <c r="F97" s="22">
        <v>25000</v>
      </c>
      <c r="G97" s="22">
        <f>D97-E97+F97</f>
        <v>25000</v>
      </c>
      <c r="H97" s="22">
        <v>17337.36</v>
      </c>
      <c r="I97" s="22">
        <f>G97-H97</f>
        <v>7662.639999999999</v>
      </c>
      <c r="J97" s="22">
        <v>17337.36</v>
      </c>
      <c r="K97" s="23">
        <f>H97-J97</f>
        <v>0</v>
      </c>
      <c r="L97" s="23">
        <f>G97-J97</f>
        <v>7662.639999999999</v>
      </c>
      <c r="M97" s="22">
        <v>17337.36</v>
      </c>
      <c r="N97" s="22">
        <v>17337.36</v>
      </c>
      <c r="O97" s="23">
        <f>J97-N97</f>
        <v>0</v>
      </c>
    </row>
    <row r="98" spans="1:15" ht="12.75">
      <c r="A98" s="1"/>
      <c r="B98" s="17"/>
      <c r="C98" s="16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2.75">
      <c r="A99" s="1"/>
      <c r="B99" s="13" t="s">
        <v>432</v>
      </c>
      <c r="C99" s="14" t="s">
        <v>433</v>
      </c>
      <c r="D99" s="21">
        <f aca="true" t="shared" si="31" ref="D99:O99">SUBTOTAL(9,D100:D100)</f>
        <v>0</v>
      </c>
      <c r="E99" s="21">
        <f t="shared" si="31"/>
        <v>0</v>
      </c>
      <c r="F99" s="21">
        <f t="shared" si="31"/>
        <v>0</v>
      </c>
      <c r="G99" s="21">
        <f t="shared" si="31"/>
        <v>0</v>
      </c>
      <c r="H99" s="21">
        <f t="shared" si="31"/>
        <v>0</v>
      </c>
      <c r="I99" s="21">
        <f t="shared" si="31"/>
        <v>0</v>
      </c>
      <c r="J99" s="21">
        <f t="shared" si="31"/>
        <v>0</v>
      </c>
      <c r="K99" s="21">
        <f t="shared" si="31"/>
        <v>0</v>
      </c>
      <c r="L99" s="21">
        <f t="shared" si="31"/>
        <v>0</v>
      </c>
      <c r="M99" s="21">
        <f t="shared" si="31"/>
        <v>0</v>
      </c>
      <c r="N99" s="21">
        <f t="shared" si="31"/>
        <v>0</v>
      </c>
      <c r="O99" s="21">
        <f t="shared" si="31"/>
        <v>0</v>
      </c>
    </row>
    <row r="100" spans="1:15" ht="12.75">
      <c r="A100" s="1"/>
      <c r="B100" s="17"/>
      <c r="C100" s="16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2.75">
      <c r="A101" s="1"/>
      <c r="B101" s="13" t="s">
        <v>192</v>
      </c>
      <c r="C101" s="14" t="s">
        <v>193</v>
      </c>
      <c r="D101" s="21">
        <f aca="true" t="shared" si="32" ref="D101:O101">SUBTOTAL(9,D102:D110)</f>
        <v>2205000</v>
      </c>
      <c r="E101" s="21">
        <f t="shared" si="32"/>
        <v>1169881.2</v>
      </c>
      <c r="F101" s="21">
        <f t="shared" si="32"/>
        <v>1962581.2</v>
      </c>
      <c r="G101" s="21">
        <f t="shared" si="32"/>
        <v>2997700</v>
      </c>
      <c r="H101" s="21">
        <f t="shared" si="32"/>
        <v>918588.09</v>
      </c>
      <c r="I101" s="21">
        <f t="shared" si="32"/>
        <v>2079111.9100000001</v>
      </c>
      <c r="J101" s="21">
        <f t="shared" si="32"/>
        <v>797265.49</v>
      </c>
      <c r="K101" s="21">
        <f t="shared" si="32"/>
        <v>121322.60000000002</v>
      </c>
      <c r="L101" s="21">
        <f t="shared" si="32"/>
        <v>2200434.51</v>
      </c>
      <c r="M101" s="21">
        <f t="shared" si="32"/>
        <v>797265.49</v>
      </c>
      <c r="N101" s="21">
        <f t="shared" si="32"/>
        <v>752172.4600000001</v>
      </c>
      <c r="O101" s="21">
        <f t="shared" si="32"/>
        <v>45093.02999999996</v>
      </c>
    </row>
    <row r="102" spans="1:15" ht="12.75">
      <c r="A102" s="1"/>
      <c r="B102" s="15" t="s">
        <v>194</v>
      </c>
      <c r="C102" s="16" t="s">
        <v>195</v>
      </c>
      <c r="D102" s="22">
        <v>150000</v>
      </c>
      <c r="E102" s="22">
        <v>20600</v>
      </c>
      <c r="F102" s="22">
        <v>20600</v>
      </c>
      <c r="G102" s="22">
        <f aca="true" t="shared" si="33" ref="G102:G109">D102-E102+F102</f>
        <v>150000</v>
      </c>
      <c r="H102" s="22">
        <v>68051.43000000001</v>
      </c>
      <c r="I102" s="22">
        <f aca="true" t="shared" si="34" ref="I102:I109">G102-H102</f>
        <v>81948.56999999999</v>
      </c>
      <c r="J102" s="22">
        <v>68051.43</v>
      </c>
      <c r="K102" s="23">
        <f aca="true" t="shared" si="35" ref="K102:K109">H102-J102</f>
        <v>0</v>
      </c>
      <c r="L102" s="23">
        <f aca="true" t="shared" si="36" ref="L102:L109">G102-J102</f>
        <v>81948.57</v>
      </c>
      <c r="M102" s="22">
        <v>68051.43</v>
      </c>
      <c r="N102" s="22">
        <v>67427.43</v>
      </c>
      <c r="O102" s="23">
        <f aca="true" t="shared" si="37" ref="O102:O109">J102-N102</f>
        <v>624</v>
      </c>
    </row>
    <row r="103" spans="1:15" ht="12.75">
      <c r="A103" s="1"/>
      <c r="B103" s="15" t="s">
        <v>196</v>
      </c>
      <c r="C103" s="16" t="s">
        <v>197</v>
      </c>
      <c r="D103" s="22">
        <v>100000</v>
      </c>
      <c r="E103" s="22">
        <v>2100</v>
      </c>
      <c r="F103" s="22">
        <v>2100</v>
      </c>
      <c r="G103" s="22">
        <f t="shared" si="33"/>
        <v>100000</v>
      </c>
      <c r="H103" s="22">
        <v>30386.47</v>
      </c>
      <c r="I103" s="22">
        <f t="shared" si="34"/>
        <v>69613.53</v>
      </c>
      <c r="J103" s="22">
        <v>30386.47</v>
      </c>
      <c r="K103" s="23">
        <f t="shared" si="35"/>
        <v>0</v>
      </c>
      <c r="L103" s="23">
        <f t="shared" si="36"/>
        <v>69613.53</v>
      </c>
      <c r="M103" s="22">
        <v>30386.47</v>
      </c>
      <c r="N103" s="22">
        <v>19226.489999999998</v>
      </c>
      <c r="O103" s="23">
        <f t="shared" si="37"/>
        <v>11159.980000000003</v>
      </c>
    </row>
    <row r="104" spans="1:15" ht="12.75">
      <c r="A104" s="1"/>
      <c r="B104" s="15" t="s">
        <v>198</v>
      </c>
      <c r="C104" s="16" t="s">
        <v>199</v>
      </c>
      <c r="D104" s="22">
        <v>25000</v>
      </c>
      <c r="E104" s="22">
        <v>5000</v>
      </c>
      <c r="F104" s="22">
        <v>5000</v>
      </c>
      <c r="G104" s="22">
        <f t="shared" si="33"/>
        <v>25000</v>
      </c>
      <c r="H104" s="22">
        <v>5493.85</v>
      </c>
      <c r="I104" s="22">
        <f t="shared" si="34"/>
        <v>19506.15</v>
      </c>
      <c r="J104" s="22">
        <v>5493.85</v>
      </c>
      <c r="K104" s="23">
        <f t="shared" si="35"/>
        <v>0</v>
      </c>
      <c r="L104" s="23">
        <f t="shared" si="36"/>
        <v>19506.15</v>
      </c>
      <c r="M104" s="22">
        <v>5493.85</v>
      </c>
      <c r="N104" s="22">
        <v>5493.85</v>
      </c>
      <c r="O104" s="23">
        <f t="shared" si="37"/>
        <v>0</v>
      </c>
    </row>
    <row r="105" spans="1:15" ht="12.75">
      <c r="A105" s="1"/>
      <c r="B105" s="15" t="s">
        <v>200</v>
      </c>
      <c r="C105" s="16" t="s">
        <v>201</v>
      </c>
      <c r="D105" s="22">
        <v>350000</v>
      </c>
      <c r="E105" s="22">
        <v>155000</v>
      </c>
      <c r="F105" s="22">
        <v>155000</v>
      </c>
      <c r="G105" s="22">
        <f t="shared" si="33"/>
        <v>350000</v>
      </c>
      <c r="H105" s="22">
        <v>97608.34999999999</v>
      </c>
      <c r="I105" s="22">
        <f t="shared" si="34"/>
        <v>252391.65000000002</v>
      </c>
      <c r="J105" s="22">
        <v>97608.34999999999</v>
      </c>
      <c r="K105" s="23">
        <f t="shared" si="35"/>
        <v>0</v>
      </c>
      <c r="L105" s="23">
        <f t="shared" si="36"/>
        <v>252391.65000000002</v>
      </c>
      <c r="M105" s="22">
        <v>97608.34999999999</v>
      </c>
      <c r="N105" s="22">
        <v>97608.34999999999</v>
      </c>
      <c r="O105" s="23">
        <f t="shared" si="37"/>
        <v>0</v>
      </c>
    </row>
    <row r="106" spans="1:15" ht="12.75">
      <c r="A106" s="1"/>
      <c r="B106" s="15" t="s">
        <v>202</v>
      </c>
      <c r="C106" s="16" t="s">
        <v>203</v>
      </c>
      <c r="D106" s="22">
        <v>160000</v>
      </c>
      <c r="E106" s="22">
        <v>0</v>
      </c>
      <c r="F106" s="22">
        <v>0</v>
      </c>
      <c r="G106" s="22">
        <f t="shared" si="33"/>
        <v>160000</v>
      </c>
      <c r="H106" s="22">
        <v>78576.08</v>
      </c>
      <c r="I106" s="22">
        <f t="shared" si="34"/>
        <v>81423.92</v>
      </c>
      <c r="J106" s="22">
        <v>78576.08</v>
      </c>
      <c r="K106" s="23">
        <f t="shared" si="35"/>
        <v>0</v>
      </c>
      <c r="L106" s="23">
        <f t="shared" si="36"/>
        <v>81423.92</v>
      </c>
      <c r="M106" s="22">
        <v>78576.08</v>
      </c>
      <c r="N106" s="22">
        <v>78576.08</v>
      </c>
      <c r="O106" s="23">
        <f t="shared" si="37"/>
        <v>0</v>
      </c>
    </row>
    <row r="107" spans="1:15" ht="12.75">
      <c r="A107" s="1"/>
      <c r="B107" s="15" t="s">
        <v>204</v>
      </c>
      <c r="C107" s="16" t="s">
        <v>205</v>
      </c>
      <c r="D107" s="22">
        <v>1135000</v>
      </c>
      <c r="E107" s="22">
        <v>387181.2</v>
      </c>
      <c r="F107" s="22">
        <v>372181.2</v>
      </c>
      <c r="G107" s="22">
        <f t="shared" si="33"/>
        <v>1120000</v>
      </c>
      <c r="H107" s="22">
        <v>510095.31</v>
      </c>
      <c r="I107" s="22">
        <f t="shared" si="34"/>
        <v>609904.69</v>
      </c>
      <c r="J107" s="22">
        <v>408553.50999999995</v>
      </c>
      <c r="K107" s="23">
        <f t="shared" si="35"/>
        <v>101541.80000000005</v>
      </c>
      <c r="L107" s="23">
        <f t="shared" si="36"/>
        <v>711446.49</v>
      </c>
      <c r="M107" s="22">
        <v>408553.51</v>
      </c>
      <c r="N107" s="22">
        <v>387681.63</v>
      </c>
      <c r="O107" s="23">
        <f t="shared" si="37"/>
        <v>20871.879999999946</v>
      </c>
    </row>
    <row r="108" spans="1:15" ht="12.75">
      <c r="A108" s="1"/>
      <c r="B108" s="15" t="s">
        <v>206</v>
      </c>
      <c r="C108" s="16" t="s">
        <v>207</v>
      </c>
      <c r="D108" s="22">
        <v>225000</v>
      </c>
      <c r="E108" s="22">
        <v>600000</v>
      </c>
      <c r="F108" s="22">
        <v>1407700</v>
      </c>
      <c r="G108" s="22">
        <f t="shared" si="33"/>
        <v>1032700</v>
      </c>
      <c r="H108" s="22">
        <v>124692.59999999999</v>
      </c>
      <c r="I108" s="22">
        <f t="shared" si="34"/>
        <v>908007.4</v>
      </c>
      <c r="J108" s="22">
        <v>106651.80000000002</v>
      </c>
      <c r="K108" s="23">
        <f t="shared" si="35"/>
        <v>18040.799999999974</v>
      </c>
      <c r="L108" s="23">
        <f t="shared" si="36"/>
        <v>926048.2</v>
      </c>
      <c r="M108" s="22">
        <v>106651.80000000002</v>
      </c>
      <c r="N108" s="22">
        <v>94214.63</v>
      </c>
      <c r="O108" s="23">
        <f t="shared" si="37"/>
        <v>12437.170000000013</v>
      </c>
    </row>
    <row r="109" spans="1:15" ht="12.75">
      <c r="A109" s="1"/>
      <c r="B109" s="15" t="s">
        <v>208</v>
      </c>
      <c r="C109" s="16" t="s">
        <v>209</v>
      </c>
      <c r="D109" s="22">
        <v>60000</v>
      </c>
      <c r="E109" s="22">
        <v>0</v>
      </c>
      <c r="F109" s="22">
        <v>0</v>
      </c>
      <c r="G109" s="22">
        <f t="shared" si="33"/>
        <v>60000</v>
      </c>
      <c r="H109" s="22">
        <v>3684</v>
      </c>
      <c r="I109" s="22">
        <f t="shared" si="34"/>
        <v>56316</v>
      </c>
      <c r="J109" s="22">
        <v>1944</v>
      </c>
      <c r="K109" s="23">
        <f t="shared" si="35"/>
        <v>1740</v>
      </c>
      <c r="L109" s="23">
        <f t="shared" si="36"/>
        <v>58056</v>
      </c>
      <c r="M109" s="22">
        <v>1944</v>
      </c>
      <c r="N109" s="22">
        <v>1944</v>
      </c>
      <c r="O109" s="23">
        <f t="shared" si="37"/>
        <v>0</v>
      </c>
    </row>
    <row r="110" spans="1:15" ht="12.75">
      <c r="A110" s="1"/>
      <c r="B110" s="2"/>
      <c r="C110" s="1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2.75">
      <c r="A111" s="1"/>
      <c r="B111" s="26" t="str">
        <f>"TOTAL CAPITULO "&amp;B51&amp;":"</f>
        <v>TOTAL CAPITULO 2000:</v>
      </c>
      <c r="C111" s="26"/>
      <c r="D111" s="24">
        <f aca="true" t="shared" si="38" ref="D111:O111">SUBTOTAL(9,D53:D110)</f>
        <v>18817000</v>
      </c>
      <c r="E111" s="24">
        <f t="shared" si="38"/>
        <v>2542646.4799999995</v>
      </c>
      <c r="F111" s="24">
        <f t="shared" si="38"/>
        <v>7640846.4799999995</v>
      </c>
      <c r="G111" s="24">
        <f t="shared" si="38"/>
        <v>23915200</v>
      </c>
      <c r="H111" s="24">
        <f t="shared" si="38"/>
        <v>18655756.169999998</v>
      </c>
      <c r="I111" s="24">
        <f t="shared" si="38"/>
        <v>5259443.83</v>
      </c>
      <c r="J111" s="24">
        <f t="shared" si="38"/>
        <v>12281650.33</v>
      </c>
      <c r="K111" s="24">
        <f t="shared" si="38"/>
        <v>6374105.839999999</v>
      </c>
      <c r="L111" s="24">
        <f t="shared" si="38"/>
        <v>11633549.67</v>
      </c>
      <c r="M111" s="24">
        <f t="shared" si="38"/>
        <v>12275290.2</v>
      </c>
      <c r="N111" s="24">
        <f t="shared" si="38"/>
        <v>12074096.510000002</v>
      </c>
      <c r="O111" s="24">
        <f t="shared" si="38"/>
        <v>207553.81999999893</v>
      </c>
    </row>
    <row r="112" spans="1:15" ht="12.75">
      <c r="A112" s="1"/>
      <c r="B112" s="2"/>
      <c r="C112" s="1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2.75">
      <c r="A113" s="1"/>
      <c r="B113" s="9" t="s">
        <v>50</v>
      </c>
      <c r="C113" s="12" t="s">
        <v>51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12.75">
      <c r="A114" s="1"/>
      <c r="B114" s="2"/>
      <c r="C114" s="1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2.75">
      <c r="A115" s="1"/>
      <c r="B115" s="13" t="s">
        <v>210</v>
      </c>
      <c r="C115" s="14" t="s">
        <v>211</v>
      </c>
      <c r="D115" s="21">
        <f aca="true" t="shared" si="39" ref="D115:O115">SUBTOTAL(9,D116:D123)</f>
        <v>25887000</v>
      </c>
      <c r="E115" s="21">
        <f t="shared" si="39"/>
        <v>10000</v>
      </c>
      <c r="F115" s="21">
        <f t="shared" si="39"/>
        <v>10000</v>
      </c>
      <c r="G115" s="21">
        <f t="shared" si="39"/>
        <v>25887000</v>
      </c>
      <c r="H115" s="21">
        <f t="shared" si="39"/>
        <v>24554166.19</v>
      </c>
      <c r="I115" s="21">
        <f t="shared" si="39"/>
        <v>1332833.81</v>
      </c>
      <c r="J115" s="21">
        <f t="shared" si="39"/>
        <v>24488093.870000005</v>
      </c>
      <c r="K115" s="21">
        <f t="shared" si="39"/>
        <v>66072.31999999995</v>
      </c>
      <c r="L115" s="21">
        <f t="shared" si="39"/>
        <v>1398906.13</v>
      </c>
      <c r="M115" s="21">
        <f t="shared" si="39"/>
        <v>24488093.870000005</v>
      </c>
      <c r="N115" s="21">
        <f t="shared" si="39"/>
        <v>24488093.870000005</v>
      </c>
      <c r="O115" s="21">
        <f t="shared" si="39"/>
        <v>0</v>
      </c>
    </row>
    <row r="116" spans="1:15" ht="12.75">
      <c r="A116" s="1"/>
      <c r="B116" s="15" t="s">
        <v>212</v>
      </c>
      <c r="C116" s="16" t="s">
        <v>213</v>
      </c>
      <c r="D116" s="22">
        <v>1500000</v>
      </c>
      <c r="E116" s="22">
        <v>0</v>
      </c>
      <c r="F116" s="22">
        <v>0</v>
      </c>
      <c r="G116" s="22">
        <f aca="true" t="shared" si="40" ref="G116:G122">D116-E116+F116</f>
        <v>1500000</v>
      </c>
      <c r="H116" s="22">
        <v>1212900</v>
      </c>
      <c r="I116" s="22">
        <f aca="true" t="shared" si="41" ref="I116:I122">G116-H116</f>
        <v>287100</v>
      </c>
      <c r="J116" s="22">
        <v>1165327.01</v>
      </c>
      <c r="K116" s="23">
        <f aca="true" t="shared" si="42" ref="K116:K122">H116-J116</f>
        <v>47572.98999999999</v>
      </c>
      <c r="L116" s="23">
        <f aca="true" t="shared" si="43" ref="L116:L122">G116-J116</f>
        <v>334672.99</v>
      </c>
      <c r="M116" s="22">
        <v>1165327.01</v>
      </c>
      <c r="N116" s="22">
        <v>1165327.01</v>
      </c>
      <c r="O116" s="23">
        <f aca="true" t="shared" si="44" ref="O116:O122">J116-N116</f>
        <v>0</v>
      </c>
    </row>
    <row r="117" spans="1:15" ht="12.75">
      <c r="A117" s="1"/>
      <c r="B117" s="15" t="s">
        <v>214</v>
      </c>
      <c r="C117" s="16" t="s">
        <v>215</v>
      </c>
      <c r="D117" s="22">
        <v>23000000</v>
      </c>
      <c r="E117" s="22">
        <v>0</v>
      </c>
      <c r="F117" s="22">
        <v>0</v>
      </c>
      <c r="G117" s="22">
        <f t="shared" si="40"/>
        <v>23000000</v>
      </c>
      <c r="H117" s="22">
        <v>22480922</v>
      </c>
      <c r="I117" s="22">
        <f t="shared" si="41"/>
        <v>519078</v>
      </c>
      <c r="J117" s="22">
        <v>22480922</v>
      </c>
      <c r="K117" s="23">
        <f t="shared" si="42"/>
        <v>0</v>
      </c>
      <c r="L117" s="23">
        <f t="shared" si="43"/>
        <v>519078</v>
      </c>
      <c r="M117" s="22">
        <v>22480922</v>
      </c>
      <c r="N117" s="22">
        <v>22480922</v>
      </c>
      <c r="O117" s="23">
        <f t="shared" si="44"/>
        <v>0</v>
      </c>
    </row>
    <row r="118" spans="1:15" ht="12.75">
      <c r="A118" s="1"/>
      <c r="B118" s="15" t="s">
        <v>216</v>
      </c>
      <c r="C118" s="16" t="s">
        <v>217</v>
      </c>
      <c r="D118" s="22">
        <v>5000</v>
      </c>
      <c r="E118" s="22">
        <v>0</v>
      </c>
      <c r="F118" s="22">
        <v>0</v>
      </c>
      <c r="G118" s="22">
        <f t="shared" si="40"/>
        <v>5000</v>
      </c>
      <c r="H118" s="22">
        <v>1701.3600000000001</v>
      </c>
      <c r="I118" s="22">
        <f t="shared" si="41"/>
        <v>3298.64</v>
      </c>
      <c r="J118" s="22">
        <v>1701.3600000000001</v>
      </c>
      <c r="K118" s="23">
        <f t="shared" si="42"/>
        <v>0</v>
      </c>
      <c r="L118" s="23">
        <f t="shared" si="43"/>
        <v>3298.64</v>
      </c>
      <c r="M118" s="22">
        <v>1701.3600000000001</v>
      </c>
      <c r="N118" s="22">
        <v>1701.3600000000001</v>
      </c>
      <c r="O118" s="23">
        <f t="shared" si="44"/>
        <v>0</v>
      </c>
    </row>
    <row r="119" spans="1:15" ht="12.75">
      <c r="A119" s="1"/>
      <c r="B119" s="15" t="s">
        <v>218</v>
      </c>
      <c r="C119" s="16" t="s">
        <v>219</v>
      </c>
      <c r="D119" s="22">
        <v>300000</v>
      </c>
      <c r="E119" s="22">
        <v>0</v>
      </c>
      <c r="F119" s="22">
        <v>0</v>
      </c>
      <c r="G119" s="22">
        <f t="shared" si="40"/>
        <v>300000</v>
      </c>
      <c r="H119" s="22">
        <v>170075</v>
      </c>
      <c r="I119" s="22">
        <f t="shared" si="41"/>
        <v>129925</v>
      </c>
      <c r="J119" s="22">
        <v>170075</v>
      </c>
      <c r="K119" s="23">
        <f t="shared" si="42"/>
        <v>0</v>
      </c>
      <c r="L119" s="23">
        <f t="shared" si="43"/>
        <v>129925</v>
      </c>
      <c r="M119" s="22">
        <v>170075</v>
      </c>
      <c r="N119" s="22">
        <v>170075</v>
      </c>
      <c r="O119" s="23">
        <f t="shared" si="44"/>
        <v>0</v>
      </c>
    </row>
    <row r="120" spans="1:15" ht="12.75">
      <c r="A120" s="1"/>
      <c r="B120" s="15" t="s">
        <v>220</v>
      </c>
      <c r="C120" s="16" t="s">
        <v>221</v>
      </c>
      <c r="D120" s="22">
        <v>500000</v>
      </c>
      <c r="E120" s="22">
        <v>0</v>
      </c>
      <c r="F120" s="22">
        <v>0</v>
      </c>
      <c r="G120" s="22">
        <f t="shared" si="40"/>
        <v>500000</v>
      </c>
      <c r="H120" s="22">
        <v>348054</v>
      </c>
      <c r="I120" s="22">
        <f t="shared" si="41"/>
        <v>151946</v>
      </c>
      <c r="J120" s="22">
        <v>329554.67000000004</v>
      </c>
      <c r="K120" s="23">
        <f t="shared" si="42"/>
        <v>18499.329999999958</v>
      </c>
      <c r="L120" s="23">
        <f t="shared" si="43"/>
        <v>170445.32999999996</v>
      </c>
      <c r="M120" s="22">
        <v>329554.67000000004</v>
      </c>
      <c r="N120" s="22">
        <v>329554.67000000004</v>
      </c>
      <c r="O120" s="23">
        <f t="shared" si="44"/>
        <v>0</v>
      </c>
    </row>
    <row r="121" spans="1:15" ht="12.75">
      <c r="A121" s="1"/>
      <c r="B121" s="15" t="s">
        <v>222</v>
      </c>
      <c r="C121" s="16" t="s">
        <v>223</v>
      </c>
      <c r="D121" s="22">
        <v>550000</v>
      </c>
      <c r="E121" s="22">
        <v>0</v>
      </c>
      <c r="F121" s="22">
        <v>0</v>
      </c>
      <c r="G121" s="22">
        <f t="shared" si="40"/>
        <v>550000</v>
      </c>
      <c r="H121" s="22">
        <v>328074.01</v>
      </c>
      <c r="I121" s="22">
        <f t="shared" si="41"/>
        <v>221925.99</v>
      </c>
      <c r="J121" s="22">
        <v>328074.01</v>
      </c>
      <c r="K121" s="23">
        <f t="shared" si="42"/>
        <v>0</v>
      </c>
      <c r="L121" s="23">
        <f t="shared" si="43"/>
        <v>221925.99</v>
      </c>
      <c r="M121" s="22">
        <v>328074.01</v>
      </c>
      <c r="N121" s="22">
        <v>328074.01</v>
      </c>
      <c r="O121" s="23">
        <f t="shared" si="44"/>
        <v>0</v>
      </c>
    </row>
    <row r="122" spans="1:15" ht="12.75">
      <c r="A122" s="1"/>
      <c r="B122" s="15" t="s">
        <v>224</v>
      </c>
      <c r="C122" s="16" t="s">
        <v>225</v>
      </c>
      <c r="D122" s="22">
        <v>32000</v>
      </c>
      <c r="E122" s="22">
        <v>10000</v>
      </c>
      <c r="F122" s="22">
        <v>10000</v>
      </c>
      <c r="G122" s="22">
        <f t="shared" si="40"/>
        <v>32000</v>
      </c>
      <c r="H122" s="22">
        <v>12439.82</v>
      </c>
      <c r="I122" s="22">
        <f t="shared" si="41"/>
        <v>19560.18</v>
      </c>
      <c r="J122" s="22">
        <v>12439.82</v>
      </c>
      <c r="K122" s="23">
        <f t="shared" si="42"/>
        <v>0</v>
      </c>
      <c r="L122" s="23">
        <f t="shared" si="43"/>
        <v>19560.18</v>
      </c>
      <c r="M122" s="22">
        <v>12439.82</v>
      </c>
      <c r="N122" s="22">
        <v>12439.82</v>
      </c>
      <c r="O122" s="23">
        <f t="shared" si="44"/>
        <v>0</v>
      </c>
    </row>
    <row r="123" spans="1:15" ht="12.75">
      <c r="A123" s="1"/>
      <c r="B123" s="17"/>
      <c r="C123" s="16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2.75">
      <c r="A124" s="1"/>
      <c r="B124" s="13" t="s">
        <v>226</v>
      </c>
      <c r="C124" s="14" t="s">
        <v>227</v>
      </c>
      <c r="D124" s="21">
        <f aca="true" t="shared" si="45" ref="D124:O124">SUBTOTAL(9,D125:D132)</f>
        <v>11675000</v>
      </c>
      <c r="E124" s="21">
        <f t="shared" si="45"/>
        <v>3240433</v>
      </c>
      <c r="F124" s="21">
        <f t="shared" si="45"/>
        <v>3880054</v>
      </c>
      <c r="G124" s="21">
        <f t="shared" si="45"/>
        <v>12314621</v>
      </c>
      <c r="H124" s="21">
        <f t="shared" si="45"/>
        <v>11999501.78</v>
      </c>
      <c r="I124" s="21">
        <f t="shared" si="45"/>
        <v>315119.2200000002</v>
      </c>
      <c r="J124" s="21">
        <f t="shared" si="45"/>
        <v>11343506.6</v>
      </c>
      <c r="K124" s="21">
        <f t="shared" si="45"/>
        <v>655995.1800000006</v>
      </c>
      <c r="L124" s="21">
        <f t="shared" si="45"/>
        <v>971114.4000000008</v>
      </c>
      <c r="M124" s="21">
        <f t="shared" si="45"/>
        <v>11343506.6</v>
      </c>
      <c r="N124" s="21">
        <f t="shared" si="45"/>
        <v>11343506.6</v>
      </c>
      <c r="O124" s="21">
        <f t="shared" si="45"/>
        <v>0</v>
      </c>
    </row>
    <row r="125" spans="1:15" ht="12.75">
      <c r="A125" s="1"/>
      <c r="B125" s="15" t="s">
        <v>228</v>
      </c>
      <c r="C125" s="16" t="s">
        <v>229</v>
      </c>
      <c r="D125" s="22">
        <v>8150000</v>
      </c>
      <c r="E125" s="22">
        <v>3240433</v>
      </c>
      <c r="F125" s="22">
        <v>3240433</v>
      </c>
      <c r="G125" s="22">
        <f aca="true" t="shared" si="46" ref="G125:G131">D125-E125+F125</f>
        <v>8150000</v>
      </c>
      <c r="H125" s="22">
        <v>8043516</v>
      </c>
      <c r="I125" s="22">
        <f aca="true" t="shared" si="47" ref="I125:I131">G125-H125</f>
        <v>106484</v>
      </c>
      <c r="J125" s="22">
        <v>7977491.31</v>
      </c>
      <c r="K125" s="23">
        <f aca="true" t="shared" si="48" ref="K125:K131">H125-J125</f>
        <v>66024.69000000041</v>
      </c>
      <c r="L125" s="23">
        <f aca="true" t="shared" si="49" ref="L125:L131">G125-J125</f>
        <v>172508.6900000004</v>
      </c>
      <c r="M125" s="22">
        <v>7977491.31</v>
      </c>
      <c r="N125" s="22">
        <v>7977491.31</v>
      </c>
      <c r="O125" s="23">
        <f aca="true" t="shared" si="50" ref="O125:O131">J125-N125</f>
        <v>0</v>
      </c>
    </row>
    <row r="126" spans="1:15" ht="12.75">
      <c r="A126" s="1"/>
      <c r="B126" s="15" t="s">
        <v>230</v>
      </c>
      <c r="C126" s="16" t="s">
        <v>231</v>
      </c>
      <c r="D126" s="22">
        <v>3000000</v>
      </c>
      <c r="E126" s="22">
        <v>0</v>
      </c>
      <c r="F126" s="22">
        <v>639621</v>
      </c>
      <c r="G126" s="22">
        <f t="shared" si="46"/>
        <v>3639621</v>
      </c>
      <c r="H126" s="22">
        <v>3601419.78</v>
      </c>
      <c r="I126" s="22">
        <f t="shared" si="47"/>
        <v>38201.220000000205</v>
      </c>
      <c r="J126" s="22">
        <v>3058549.2899999996</v>
      </c>
      <c r="K126" s="23">
        <f t="shared" si="48"/>
        <v>542870.4900000002</v>
      </c>
      <c r="L126" s="23">
        <f t="shared" si="49"/>
        <v>581071.7100000004</v>
      </c>
      <c r="M126" s="22">
        <v>3058549.2899999996</v>
      </c>
      <c r="N126" s="22">
        <v>3058549.2899999996</v>
      </c>
      <c r="O126" s="23">
        <f t="shared" si="50"/>
        <v>0</v>
      </c>
    </row>
    <row r="127" spans="1:15" ht="12.75">
      <c r="A127" s="1"/>
      <c r="B127" s="15" t="s">
        <v>232</v>
      </c>
      <c r="C127" s="16" t="s">
        <v>233</v>
      </c>
      <c r="D127" s="22">
        <v>300000</v>
      </c>
      <c r="E127" s="22">
        <v>0</v>
      </c>
      <c r="F127" s="22">
        <v>0</v>
      </c>
      <c r="G127" s="22">
        <f t="shared" si="46"/>
        <v>300000</v>
      </c>
      <c r="H127" s="22">
        <v>281130</v>
      </c>
      <c r="I127" s="22">
        <f t="shared" si="47"/>
        <v>18870</v>
      </c>
      <c r="J127" s="22">
        <v>234030</v>
      </c>
      <c r="K127" s="23">
        <f t="shared" si="48"/>
        <v>47100</v>
      </c>
      <c r="L127" s="23">
        <f t="shared" si="49"/>
        <v>65970</v>
      </c>
      <c r="M127" s="22">
        <v>234030</v>
      </c>
      <c r="N127" s="22">
        <v>234030</v>
      </c>
      <c r="O127" s="23">
        <f t="shared" si="50"/>
        <v>0</v>
      </c>
    </row>
    <row r="128" spans="1:15" ht="12.75">
      <c r="A128" s="1"/>
      <c r="B128" s="15" t="s">
        <v>234</v>
      </c>
      <c r="C128" s="16" t="s">
        <v>235</v>
      </c>
      <c r="D128" s="22">
        <v>100000</v>
      </c>
      <c r="E128" s="22">
        <v>0</v>
      </c>
      <c r="F128" s="22">
        <v>0</v>
      </c>
      <c r="G128" s="22">
        <f t="shared" si="46"/>
        <v>100000</v>
      </c>
      <c r="H128" s="22">
        <v>3436</v>
      </c>
      <c r="I128" s="22">
        <f t="shared" si="47"/>
        <v>96564</v>
      </c>
      <c r="J128" s="22">
        <v>3436</v>
      </c>
      <c r="K128" s="23">
        <f t="shared" si="48"/>
        <v>0</v>
      </c>
      <c r="L128" s="23">
        <f t="shared" si="49"/>
        <v>96564</v>
      </c>
      <c r="M128" s="22">
        <v>3436</v>
      </c>
      <c r="N128" s="22">
        <v>3436</v>
      </c>
      <c r="O128" s="23">
        <f t="shared" si="50"/>
        <v>0</v>
      </c>
    </row>
    <row r="129" spans="1:15" ht="12.75">
      <c r="A129" s="1"/>
      <c r="B129" s="15" t="s">
        <v>236</v>
      </c>
      <c r="C129" s="16" t="s">
        <v>237</v>
      </c>
      <c r="D129" s="22">
        <v>25000</v>
      </c>
      <c r="E129" s="22">
        <v>0</v>
      </c>
      <c r="F129" s="22">
        <v>0</v>
      </c>
      <c r="G129" s="22">
        <f t="shared" si="46"/>
        <v>25000</v>
      </c>
      <c r="H129" s="22">
        <v>0</v>
      </c>
      <c r="I129" s="22">
        <f t="shared" si="47"/>
        <v>25000</v>
      </c>
      <c r="J129" s="22">
        <v>0</v>
      </c>
      <c r="K129" s="23">
        <f t="shared" si="48"/>
        <v>0</v>
      </c>
      <c r="L129" s="23">
        <f t="shared" si="49"/>
        <v>25000</v>
      </c>
      <c r="M129" s="22">
        <v>0</v>
      </c>
      <c r="N129" s="22">
        <v>0</v>
      </c>
      <c r="O129" s="23">
        <f t="shared" si="50"/>
        <v>0</v>
      </c>
    </row>
    <row r="130" spans="1:15" ht="12.75">
      <c r="A130" s="1"/>
      <c r="B130" s="15" t="s">
        <v>238</v>
      </c>
      <c r="C130" s="16" t="s">
        <v>239</v>
      </c>
      <c r="D130" s="22">
        <v>100000</v>
      </c>
      <c r="E130" s="22">
        <v>0</v>
      </c>
      <c r="F130" s="22">
        <v>0</v>
      </c>
      <c r="G130" s="22">
        <f t="shared" si="46"/>
        <v>100000</v>
      </c>
      <c r="H130" s="22">
        <v>70000</v>
      </c>
      <c r="I130" s="22">
        <f t="shared" si="47"/>
        <v>30000</v>
      </c>
      <c r="J130" s="22">
        <v>70000</v>
      </c>
      <c r="K130" s="23">
        <f t="shared" si="48"/>
        <v>0</v>
      </c>
      <c r="L130" s="23">
        <f t="shared" si="49"/>
        <v>30000</v>
      </c>
      <c r="M130" s="22">
        <v>70000</v>
      </c>
      <c r="N130" s="22">
        <v>70000</v>
      </c>
      <c r="O130" s="23">
        <f t="shared" si="50"/>
        <v>0</v>
      </c>
    </row>
    <row r="131" spans="1:15" ht="12.75">
      <c r="A131" s="1"/>
      <c r="B131" s="15" t="s">
        <v>240</v>
      </c>
      <c r="C131" s="16" t="s">
        <v>241</v>
      </c>
      <c r="D131" s="22">
        <v>0</v>
      </c>
      <c r="E131" s="22">
        <v>0</v>
      </c>
      <c r="F131" s="22">
        <v>0</v>
      </c>
      <c r="G131" s="22">
        <f t="shared" si="46"/>
        <v>0</v>
      </c>
      <c r="H131" s="22">
        <v>0</v>
      </c>
      <c r="I131" s="22">
        <f t="shared" si="47"/>
        <v>0</v>
      </c>
      <c r="J131" s="22">
        <v>0</v>
      </c>
      <c r="K131" s="23">
        <f t="shared" si="48"/>
        <v>0</v>
      </c>
      <c r="L131" s="23">
        <f t="shared" si="49"/>
        <v>0</v>
      </c>
      <c r="M131" s="22">
        <v>0</v>
      </c>
      <c r="N131" s="22">
        <v>0</v>
      </c>
      <c r="O131" s="23">
        <f t="shared" si="50"/>
        <v>0</v>
      </c>
    </row>
    <row r="132" spans="1:15" ht="12.75">
      <c r="A132" s="1"/>
      <c r="B132" s="17"/>
      <c r="C132" s="16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25.5">
      <c r="A133" s="1"/>
      <c r="B133" s="13" t="s">
        <v>52</v>
      </c>
      <c r="C133" s="14" t="s">
        <v>53</v>
      </c>
      <c r="D133" s="21">
        <f aca="true" t="shared" si="51" ref="D133:O133">SUBTOTAL(9,D134:D146)</f>
        <v>23655000</v>
      </c>
      <c r="E133" s="21">
        <f t="shared" si="51"/>
        <v>8765898.14</v>
      </c>
      <c r="F133" s="21">
        <f t="shared" si="51"/>
        <v>3801750.1399999997</v>
      </c>
      <c r="G133" s="21">
        <f t="shared" si="51"/>
        <v>18690852</v>
      </c>
      <c r="H133" s="21">
        <f t="shared" si="51"/>
        <v>19155450.46</v>
      </c>
      <c r="I133" s="21">
        <f t="shared" si="51"/>
        <v>-464598.45999999857</v>
      </c>
      <c r="J133" s="21">
        <f t="shared" si="51"/>
        <v>13023450.25</v>
      </c>
      <c r="K133" s="21">
        <f t="shared" si="51"/>
        <v>6132000.209999999</v>
      </c>
      <c r="L133" s="21">
        <f t="shared" si="51"/>
        <v>5667401.75</v>
      </c>
      <c r="M133" s="21">
        <f t="shared" si="51"/>
        <v>12994950.200000001</v>
      </c>
      <c r="N133" s="21">
        <f t="shared" si="51"/>
        <v>12986250.190000001</v>
      </c>
      <c r="O133" s="21">
        <f t="shared" si="51"/>
        <v>37200.06000000052</v>
      </c>
    </row>
    <row r="134" spans="1:15" ht="12.75">
      <c r="A134" s="1"/>
      <c r="B134" s="15" t="s">
        <v>242</v>
      </c>
      <c r="C134" s="16" t="s">
        <v>243</v>
      </c>
      <c r="D134" s="22">
        <v>4385000</v>
      </c>
      <c r="E134" s="22">
        <v>1955898.14</v>
      </c>
      <c r="F134" s="22">
        <v>2511898.1399999997</v>
      </c>
      <c r="G134" s="22">
        <f aca="true" t="shared" si="52" ref="G134:G145">D134-E134+F134</f>
        <v>4941000</v>
      </c>
      <c r="H134" s="22">
        <v>4841977.699999999</v>
      </c>
      <c r="I134" s="22">
        <f aca="true" t="shared" si="53" ref="I134:I145">G134-H134</f>
        <v>99022.30000000075</v>
      </c>
      <c r="J134" s="22">
        <v>3389584.3200000003</v>
      </c>
      <c r="K134" s="23">
        <f aca="true" t="shared" si="54" ref="K134:K145">H134-J134</f>
        <v>1452393.379999999</v>
      </c>
      <c r="L134" s="23">
        <f aca="true" t="shared" si="55" ref="L134:L145">G134-J134</f>
        <v>1551415.6799999997</v>
      </c>
      <c r="M134" s="22">
        <v>3361084.27</v>
      </c>
      <c r="N134" s="22">
        <v>3361084.26</v>
      </c>
      <c r="O134" s="23">
        <f aca="true" t="shared" si="56" ref="O134:O145">J134-N134</f>
        <v>28500.06000000052</v>
      </c>
    </row>
    <row r="135" spans="1:15" ht="12.75">
      <c r="A135" s="1"/>
      <c r="B135" s="15" t="s">
        <v>244</v>
      </c>
      <c r="C135" s="16" t="s">
        <v>245</v>
      </c>
      <c r="D135" s="22">
        <v>15000</v>
      </c>
      <c r="E135" s="22">
        <v>0</v>
      </c>
      <c r="F135" s="22">
        <v>0</v>
      </c>
      <c r="G135" s="22">
        <f t="shared" si="52"/>
        <v>15000</v>
      </c>
      <c r="H135" s="22">
        <v>0</v>
      </c>
      <c r="I135" s="22">
        <f t="shared" si="53"/>
        <v>15000</v>
      </c>
      <c r="J135" s="22">
        <v>0</v>
      </c>
      <c r="K135" s="23">
        <f t="shared" si="54"/>
        <v>0</v>
      </c>
      <c r="L135" s="23">
        <f t="shared" si="55"/>
        <v>15000</v>
      </c>
      <c r="M135" s="22">
        <v>0</v>
      </c>
      <c r="N135" s="22">
        <v>0</v>
      </c>
      <c r="O135" s="23">
        <f t="shared" si="56"/>
        <v>0</v>
      </c>
    </row>
    <row r="136" spans="1:15" ht="12.75">
      <c r="A136" s="1"/>
      <c r="B136" s="15" t="s">
        <v>246</v>
      </c>
      <c r="C136" s="16" t="s">
        <v>247</v>
      </c>
      <c r="D136" s="22">
        <v>700000</v>
      </c>
      <c r="E136" s="22">
        <v>40000</v>
      </c>
      <c r="F136" s="22">
        <v>249852</v>
      </c>
      <c r="G136" s="22">
        <f t="shared" si="52"/>
        <v>909852</v>
      </c>
      <c r="H136" s="22">
        <v>606860.96</v>
      </c>
      <c r="I136" s="22">
        <f t="shared" si="53"/>
        <v>302991.04000000004</v>
      </c>
      <c r="J136" s="22">
        <v>572060.96</v>
      </c>
      <c r="K136" s="23">
        <f t="shared" si="54"/>
        <v>34800</v>
      </c>
      <c r="L136" s="23">
        <f t="shared" si="55"/>
        <v>337791.04000000004</v>
      </c>
      <c r="M136" s="22">
        <v>572060.96</v>
      </c>
      <c r="N136" s="22">
        <v>572060.96</v>
      </c>
      <c r="O136" s="23">
        <f t="shared" si="56"/>
        <v>0</v>
      </c>
    </row>
    <row r="137" spans="1:15" ht="12.75">
      <c r="A137" s="1"/>
      <c r="B137" s="15" t="s">
        <v>248</v>
      </c>
      <c r="C137" s="16" t="s">
        <v>249</v>
      </c>
      <c r="D137" s="22">
        <v>200000</v>
      </c>
      <c r="E137" s="22">
        <v>0</v>
      </c>
      <c r="F137" s="22">
        <v>0</v>
      </c>
      <c r="G137" s="22">
        <f t="shared" si="52"/>
        <v>200000</v>
      </c>
      <c r="H137" s="22">
        <v>156020</v>
      </c>
      <c r="I137" s="22">
        <f t="shared" si="53"/>
        <v>43980</v>
      </c>
      <c r="J137" s="22">
        <v>156020</v>
      </c>
      <c r="K137" s="23">
        <f t="shared" si="54"/>
        <v>0</v>
      </c>
      <c r="L137" s="23">
        <f t="shared" si="55"/>
        <v>43980</v>
      </c>
      <c r="M137" s="22">
        <v>156020</v>
      </c>
      <c r="N137" s="22">
        <v>156020</v>
      </c>
      <c r="O137" s="23">
        <f t="shared" si="56"/>
        <v>0</v>
      </c>
    </row>
    <row r="138" spans="1:15" ht="12.75">
      <c r="A138" s="1"/>
      <c r="B138" s="15" t="s">
        <v>250</v>
      </c>
      <c r="C138" s="16" t="s">
        <v>251</v>
      </c>
      <c r="D138" s="22">
        <v>400000</v>
      </c>
      <c r="E138" s="22">
        <v>0</v>
      </c>
      <c r="F138" s="22">
        <v>0</v>
      </c>
      <c r="G138" s="22">
        <f t="shared" si="52"/>
        <v>400000</v>
      </c>
      <c r="H138" s="22">
        <v>383168.83999999997</v>
      </c>
      <c r="I138" s="22">
        <f t="shared" si="53"/>
        <v>16831.160000000033</v>
      </c>
      <c r="J138" s="22">
        <v>383168.83999999997</v>
      </c>
      <c r="K138" s="23">
        <f t="shared" si="54"/>
        <v>0</v>
      </c>
      <c r="L138" s="23">
        <f t="shared" si="55"/>
        <v>16831.160000000033</v>
      </c>
      <c r="M138" s="22">
        <v>383168.83999999997</v>
      </c>
      <c r="N138" s="22">
        <v>383168.83999999997</v>
      </c>
      <c r="O138" s="23">
        <f t="shared" si="56"/>
        <v>0</v>
      </c>
    </row>
    <row r="139" spans="1:15" ht="12.75">
      <c r="A139" s="1"/>
      <c r="B139" s="15" t="s">
        <v>252</v>
      </c>
      <c r="C139" s="16" t="s">
        <v>253</v>
      </c>
      <c r="D139" s="22">
        <v>14200000</v>
      </c>
      <c r="E139" s="22">
        <v>6550000</v>
      </c>
      <c r="F139" s="22">
        <v>0</v>
      </c>
      <c r="G139" s="22">
        <f t="shared" si="52"/>
        <v>7650000</v>
      </c>
      <c r="H139" s="22">
        <v>9694957.09</v>
      </c>
      <c r="I139" s="22">
        <f t="shared" si="53"/>
        <v>-2044957.0899999999</v>
      </c>
      <c r="J139" s="22">
        <v>6207684.26</v>
      </c>
      <c r="K139" s="23">
        <f t="shared" si="54"/>
        <v>3487272.83</v>
      </c>
      <c r="L139" s="23">
        <f t="shared" si="55"/>
        <v>1442315.7400000002</v>
      </c>
      <c r="M139" s="22">
        <v>6207684.26</v>
      </c>
      <c r="N139" s="22">
        <v>6207684.26</v>
      </c>
      <c r="O139" s="23">
        <f t="shared" si="56"/>
        <v>0</v>
      </c>
    </row>
    <row r="140" spans="1:15" ht="12.75">
      <c r="A140" s="1"/>
      <c r="B140" s="15" t="s">
        <v>254</v>
      </c>
      <c r="C140" s="16" t="s">
        <v>255</v>
      </c>
      <c r="D140" s="22">
        <v>25000</v>
      </c>
      <c r="E140" s="22">
        <v>0</v>
      </c>
      <c r="F140" s="22">
        <v>0</v>
      </c>
      <c r="G140" s="22">
        <f t="shared" si="52"/>
        <v>25000</v>
      </c>
      <c r="H140" s="22">
        <v>116</v>
      </c>
      <c r="I140" s="22">
        <f t="shared" si="53"/>
        <v>24884</v>
      </c>
      <c r="J140" s="22">
        <v>116</v>
      </c>
      <c r="K140" s="23">
        <f t="shared" si="54"/>
        <v>0</v>
      </c>
      <c r="L140" s="23">
        <f t="shared" si="55"/>
        <v>24884</v>
      </c>
      <c r="M140" s="22">
        <v>116</v>
      </c>
      <c r="N140" s="22">
        <v>116</v>
      </c>
      <c r="O140" s="23">
        <f t="shared" si="56"/>
        <v>0</v>
      </c>
    </row>
    <row r="141" spans="1:15" ht="12.75">
      <c r="A141" s="1"/>
      <c r="B141" s="15" t="s">
        <v>54</v>
      </c>
      <c r="C141" s="16" t="s">
        <v>55</v>
      </c>
      <c r="D141" s="22">
        <v>270000</v>
      </c>
      <c r="E141" s="22">
        <v>15000</v>
      </c>
      <c r="F141" s="22">
        <v>15000</v>
      </c>
      <c r="G141" s="22">
        <f t="shared" si="52"/>
        <v>270000</v>
      </c>
      <c r="H141" s="22">
        <v>35245.729999999996</v>
      </c>
      <c r="I141" s="22">
        <f t="shared" si="53"/>
        <v>234754.27000000002</v>
      </c>
      <c r="J141" s="22">
        <v>35245.729999999996</v>
      </c>
      <c r="K141" s="23">
        <f t="shared" si="54"/>
        <v>0</v>
      </c>
      <c r="L141" s="23">
        <f t="shared" si="55"/>
        <v>234754.27000000002</v>
      </c>
      <c r="M141" s="22">
        <v>35245.729999999996</v>
      </c>
      <c r="N141" s="22">
        <v>26545.73</v>
      </c>
      <c r="O141" s="23">
        <f t="shared" si="56"/>
        <v>8699.999999999996</v>
      </c>
    </row>
    <row r="142" spans="1:15" ht="12.75">
      <c r="A142" s="1"/>
      <c r="B142" s="15" t="s">
        <v>256</v>
      </c>
      <c r="C142" s="16" t="s">
        <v>257</v>
      </c>
      <c r="D142" s="22">
        <v>140000</v>
      </c>
      <c r="E142" s="22">
        <v>40000</v>
      </c>
      <c r="F142" s="22">
        <v>240000</v>
      </c>
      <c r="G142" s="22">
        <f t="shared" si="52"/>
        <v>340000</v>
      </c>
      <c r="H142" s="22">
        <v>49784.75</v>
      </c>
      <c r="I142" s="22">
        <f t="shared" si="53"/>
        <v>290215.25</v>
      </c>
      <c r="J142" s="22">
        <v>12548.75</v>
      </c>
      <c r="K142" s="23">
        <f t="shared" si="54"/>
        <v>37236</v>
      </c>
      <c r="L142" s="23">
        <f t="shared" si="55"/>
        <v>327451.25</v>
      </c>
      <c r="M142" s="22">
        <v>12548.75</v>
      </c>
      <c r="N142" s="22">
        <v>12548.75</v>
      </c>
      <c r="O142" s="23">
        <f t="shared" si="56"/>
        <v>0</v>
      </c>
    </row>
    <row r="143" spans="1:15" ht="12.75">
      <c r="A143" s="1"/>
      <c r="B143" s="15" t="s">
        <v>258</v>
      </c>
      <c r="C143" s="16" t="s">
        <v>259</v>
      </c>
      <c r="D143" s="22">
        <v>370000</v>
      </c>
      <c r="E143" s="22">
        <v>0</v>
      </c>
      <c r="F143" s="22">
        <v>0</v>
      </c>
      <c r="G143" s="22">
        <f t="shared" si="52"/>
        <v>370000</v>
      </c>
      <c r="H143" s="22">
        <v>124493.56</v>
      </c>
      <c r="I143" s="22">
        <f t="shared" si="53"/>
        <v>245506.44</v>
      </c>
      <c r="J143" s="22">
        <v>96189.56</v>
      </c>
      <c r="K143" s="23">
        <f t="shared" si="54"/>
        <v>28304</v>
      </c>
      <c r="L143" s="23">
        <f t="shared" si="55"/>
        <v>273810.44</v>
      </c>
      <c r="M143" s="22">
        <v>96189.56</v>
      </c>
      <c r="N143" s="22">
        <v>96189.56</v>
      </c>
      <c r="O143" s="23">
        <f t="shared" si="56"/>
        <v>0</v>
      </c>
    </row>
    <row r="144" spans="1:15" ht="12.75">
      <c r="A144" s="1"/>
      <c r="B144" s="15" t="s">
        <v>260</v>
      </c>
      <c r="C144" s="16" t="s">
        <v>261</v>
      </c>
      <c r="D144" s="22">
        <v>1650000</v>
      </c>
      <c r="E144" s="22">
        <v>0</v>
      </c>
      <c r="F144" s="22">
        <v>620000</v>
      </c>
      <c r="G144" s="22">
        <f t="shared" si="52"/>
        <v>2270000</v>
      </c>
      <c r="H144" s="22">
        <v>2259473.5999999996</v>
      </c>
      <c r="I144" s="22">
        <f t="shared" si="53"/>
        <v>10526.400000000373</v>
      </c>
      <c r="J144" s="22">
        <v>1986627.6</v>
      </c>
      <c r="K144" s="23">
        <f t="shared" si="54"/>
        <v>272845.99999999953</v>
      </c>
      <c r="L144" s="23">
        <f t="shared" si="55"/>
        <v>283372.3999999999</v>
      </c>
      <c r="M144" s="22">
        <v>1986627.6</v>
      </c>
      <c r="N144" s="22">
        <v>1986627.6</v>
      </c>
      <c r="O144" s="23">
        <f t="shared" si="56"/>
        <v>0</v>
      </c>
    </row>
    <row r="145" spans="1:15" ht="12.75">
      <c r="A145" s="1"/>
      <c r="B145" s="15" t="s">
        <v>262</v>
      </c>
      <c r="C145" s="16" t="s">
        <v>263</v>
      </c>
      <c r="D145" s="22">
        <v>1300000</v>
      </c>
      <c r="E145" s="22">
        <v>165000</v>
      </c>
      <c r="F145" s="22">
        <v>165000</v>
      </c>
      <c r="G145" s="22">
        <f t="shared" si="52"/>
        <v>1300000</v>
      </c>
      <c r="H145" s="22">
        <v>1003352.23</v>
      </c>
      <c r="I145" s="22">
        <f t="shared" si="53"/>
        <v>296647.77</v>
      </c>
      <c r="J145" s="22">
        <v>184204.23</v>
      </c>
      <c r="K145" s="23">
        <f t="shared" si="54"/>
        <v>819148</v>
      </c>
      <c r="L145" s="23">
        <f t="shared" si="55"/>
        <v>1115795.77</v>
      </c>
      <c r="M145" s="22">
        <v>184204.23</v>
      </c>
      <c r="N145" s="22">
        <v>184204.23</v>
      </c>
      <c r="O145" s="23">
        <f t="shared" si="56"/>
        <v>0</v>
      </c>
    </row>
    <row r="146" spans="1:15" ht="12.75">
      <c r="A146" s="1"/>
      <c r="B146" s="17"/>
      <c r="C146" s="16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2.75">
      <c r="A147" s="1"/>
      <c r="B147" s="13" t="s">
        <v>264</v>
      </c>
      <c r="C147" s="14" t="s">
        <v>265</v>
      </c>
      <c r="D147" s="21">
        <f aca="true" t="shared" si="57" ref="D147:O147">SUBTOTAL(9,D148:D152)</f>
        <v>1840000</v>
      </c>
      <c r="E147" s="21">
        <f t="shared" si="57"/>
        <v>0</v>
      </c>
      <c r="F147" s="21">
        <f t="shared" si="57"/>
        <v>12000</v>
      </c>
      <c r="G147" s="21">
        <f t="shared" si="57"/>
        <v>1852000</v>
      </c>
      <c r="H147" s="21">
        <f t="shared" si="57"/>
        <v>1609392.24</v>
      </c>
      <c r="I147" s="21">
        <f t="shared" si="57"/>
        <v>242607.7600000001</v>
      </c>
      <c r="J147" s="21">
        <f t="shared" si="57"/>
        <v>1609392.24</v>
      </c>
      <c r="K147" s="21">
        <f t="shared" si="57"/>
        <v>0</v>
      </c>
      <c r="L147" s="21">
        <f t="shared" si="57"/>
        <v>242607.7600000001</v>
      </c>
      <c r="M147" s="21">
        <f t="shared" si="57"/>
        <v>1609392.24</v>
      </c>
      <c r="N147" s="21">
        <f t="shared" si="57"/>
        <v>1609392.24</v>
      </c>
      <c r="O147" s="21">
        <f t="shared" si="57"/>
        <v>0</v>
      </c>
    </row>
    <row r="148" spans="1:15" ht="12.75">
      <c r="A148" s="1"/>
      <c r="B148" s="15" t="s">
        <v>266</v>
      </c>
      <c r="C148" s="16" t="s">
        <v>267</v>
      </c>
      <c r="D148" s="22">
        <v>20000</v>
      </c>
      <c r="E148" s="22">
        <v>0</v>
      </c>
      <c r="F148" s="22">
        <v>0</v>
      </c>
      <c r="G148" s="22">
        <f>D148-E148+F148</f>
        <v>20000</v>
      </c>
      <c r="H148" s="22">
        <v>5340.58</v>
      </c>
      <c r="I148" s="22">
        <f>G148-H148</f>
        <v>14659.42</v>
      </c>
      <c r="J148" s="22">
        <v>5340.58</v>
      </c>
      <c r="K148" s="23">
        <f>H148-J148</f>
        <v>0</v>
      </c>
      <c r="L148" s="23">
        <f>G148-J148</f>
        <v>14659.42</v>
      </c>
      <c r="M148" s="22">
        <v>5340.58</v>
      </c>
      <c r="N148" s="22">
        <v>5340.58</v>
      </c>
      <c r="O148" s="23">
        <f>J148-N148</f>
        <v>0</v>
      </c>
    </row>
    <row r="149" spans="1:15" ht="12.75">
      <c r="A149" s="1"/>
      <c r="B149" s="15" t="s">
        <v>268</v>
      </c>
      <c r="C149" s="16" t="s">
        <v>269</v>
      </c>
      <c r="D149" s="22">
        <v>1800000</v>
      </c>
      <c r="E149" s="22">
        <v>0</v>
      </c>
      <c r="F149" s="22">
        <v>12000</v>
      </c>
      <c r="G149" s="22">
        <f>D149-E149+F149</f>
        <v>1812000</v>
      </c>
      <c r="H149" s="22">
        <v>1604051.66</v>
      </c>
      <c r="I149" s="22">
        <f>G149-H149</f>
        <v>207948.34000000008</v>
      </c>
      <c r="J149" s="22">
        <v>1604051.66</v>
      </c>
      <c r="K149" s="23">
        <f>H149-J149</f>
        <v>0</v>
      </c>
      <c r="L149" s="23">
        <f>G149-J149</f>
        <v>207948.34000000008</v>
      </c>
      <c r="M149" s="22">
        <v>1604051.66</v>
      </c>
      <c r="N149" s="22">
        <v>1604051.66</v>
      </c>
      <c r="O149" s="23">
        <f>J149-N149</f>
        <v>0</v>
      </c>
    </row>
    <row r="150" spans="1:15" ht="12.75">
      <c r="A150" s="1"/>
      <c r="B150" s="15" t="s">
        <v>270</v>
      </c>
      <c r="C150" s="16" t="s">
        <v>271</v>
      </c>
      <c r="D150" s="22">
        <v>10000</v>
      </c>
      <c r="E150" s="22">
        <v>0</v>
      </c>
      <c r="F150" s="22">
        <v>0</v>
      </c>
      <c r="G150" s="22">
        <f>D150-E150+F150</f>
        <v>10000</v>
      </c>
      <c r="H150" s="22">
        <v>0</v>
      </c>
      <c r="I150" s="22">
        <f>G150-H150</f>
        <v>10000</v>
      </c>
      <c r="J150" s="22">
        <v>0</v>
      </c>
      <c r="K150" s="23">
        <f>H150-J150</f>
        <v>0</v>
      </c>
      <c r="L150" s="23">
        <f>G150-J150</f>
        <v>10000</v>
      </c>
      <c r="M150" s="22">
        <v>0</v>
      </c>
      <c r="N150" s="22">
        <v>0</v>
      </c>
      <c r="O150" s="23">
        <f>J150-N150</f>
        <v>0</v>
      </c>
    </row>
    <row r="151" spans="1:15" ht="12.75">
      <c r="A151" s="1"/>
      <c r="B151" s="15" t="s">
        <v>272</v>
      </c>
      <c r="C151" s="16" t="s">
        <v>273</v>
      </c>
      <c r="D151" s="22">
        <v>10000</v>
      </c>
      <c r="E151" s="22">
        <v>0</v>
      </c>
      <c r="F151" s="22">
        <v>0</v>
      </c>
      <c r="G151" s="22">
        <f>D151-E151+F151</f>
        <v>10000</v>
      </c>
      <c r="H151" s="22">
        <v>0</v>
      </c>
      <c r="I151" s="22">
        <f>G151-H151</f>
        <v>10000</v>
      </c>
      <c r="J151" s="22">
        <v>0</v>
      </c>
      <c r="K151" s="23">
        <f>H151-J151</f>
        <v>0</v>
      </c>
      <c r="L151" s="23">
        <f>G151-J151</f>
        <v>10000</v>
      </c>
      <c r="M151" s="22">
        <v>0</v>
      </c>
      <c r="N151" s="22">
        <v>0</v>
      </c>
      <c r="O151" s="23">
        <f>J151-N151</f>
        <v>0</v>
      </c>
    </row>
    <row r="152" spans="1:15" ht="12.75">
      <c r="A152" s="1"/>
      <c r="B152" s="17"/>
      <c r="C152" s="16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25.5">
      <c r="A153" s="1"/>
      <c r="B153" s="13" t="s">
        <v>274</v>
      </c>
      <c r="C153" s="14" t="s">
        <v>275</v>
      </c>
      <c r="D153" s="21">
        <f aca="true" t="shared" si="58" ref="D153:O153">SUBTOTAL(9,D154:D163)</f>
        <v>10205000</v>
      </c>
      <c r="E153" s="21">
        <f t="shared" si="58"/>
        <v>3696577.5300000003</v>
      </c>
      <c r="F153" s="21">
        <f t="shared" si="58"/>
        <v>13678877.53</v>
      </c>
      <c r="G153" s="21">
        <f t="shared" si="58"/>
        <v>20187300</v>
      </c>
      <c r="H153" s="21">
        <f t="shared" si="58"/>
        <v>16176856.84</v>
      </c>
      <c r="I153" s="21">
        <f t="shared" si="58"/>
        <v>4010443.160000001</v>
      </c>
      <c r="J153" s="21">
        <f t="shared" si="58"/>
        <v>13958664.800000003</v>
      </c>
      <c r="K153" s="21">
        <f t="shared" si="58"/>
        <v>2218192.039999999</v>
      </c>
      <c r="L153" s="21">
        <f t="shared" si="58"/>
        <v>6228635.2</v>
      </c>
      <c r="M153" s="21">
        <f t="shared" si="58"/>
        <v>13958664.800000003</v>
      </c>
      <c r="N153" s="21">
        <f t="shared" si="58"/>
        <v>13911561.570000002</v>
      </c>
      <c r="O153" s="21">
        <f t="shared" si="58"/>
        <v>47103.22999999928</v>
      </c>
    </row>
    <row r="154" spans="1:15" ht="12.75">
      <c r="A154" s="1"/>
      <c r="B154" s="15" t="s">
        <v>276</v>
      </c>
      <c r="C154" s="16" t="s">
        <v>277</v>
      </c>
      <c r="D154" s="22">
        <v>1050000</v>
      </c>
      <c r="E154" s="22">
        <v>510000</v>
      </c>
      <c r="F154" s="22">
        <v>1210000</v>
      </c>
      <c r="G154" s="22">
        <f aca="true" t="shared" si="59" ref="G154:G162">D154-E154+F154</f>
        <v>1750000</v>
      </c>
      <c r="H154" s="22">
        <v>1588602.64</v>
      </c>
      <c r="I154" s="22">
        <f aca="true" t="shared" si="60" ref="I154:I162">G154-H154</f>
        <v>161397.3600000001</v>
      </c>
      <c r="J154" s="22">
        <v>1204218.6400000001</v>
      </c>
      <c r="K154" s="23">
        <f aca="true" t="shared" si="61" ref="K154:K162">H154-J154</f>
        <v>384383.99999999977</v>
      </c>
      <c r="L154" s="23">
        <f aca="true" t="shared" si="62" ref="L154:L162">G154-J154</f>
        <v>545781.3599999999</v>
      </c>
      <c r="M154" s="22">
        <v>1204218.6400000001</v>
      </c>
      <c r="N154" s="22">
        <v>1204218.6400000001</v>
      </c>
      <c r="O154" s="23">
        <f aca="true" t="shared" si="63" ref="O154:O162">J154-N154</f>
        <v>0</v>
      </c>
    </row>
    <row r="155" spans="1:15" ht="12.75">
      <c r="A155" s="1"/>
      <c r="B155" s="15" t="s">
        <v>278</v>
      </c>
      <c r="C155" s="16" t="s">
        <v>279</v>
      </c>
      <c r="D155" s="22">
        <v>95000</v>
      </c>
      <c r="E155" s="22">
        <v>61000</v>
      </c>
      <c r="F155" s="22">
        <v>61000</v>
      </c>
      <c r="G155" s="22">
        <f t="shared" si="59"/>
        <v>95000</v>
      </c>
      <c r="H155" s="22">
        <v>25108.060000000005</v>
      </c>
      <c r="I155" s="22">
        <f t="shared" si="60"/>
        <v>69891.94</v>
      </c>
      <c r="J155" s="22">
        <v>25108.060000000005</v>
      </c>
      <c r="K155" s="23">
        <f t="shared" si="61"/>
        <v>0</v>
      </c>
      <c r="L155" s="23">
        <f t="shared" si="62"/>
        <v>69891.94</v>
      </c>
      <c r="M155" s="22">
        <v>25108.060000000005</v>
      </c>
      <c r="N155" s="22">
        <v>25108.060000000005</v>
      </c>
      <c r="O155" s="23">
        <f t="shared" si="63"/>
        <v>0</v>
      </c>
    </row>
    <row r="156" spans="1:15" ht="12.75">
      <c r="A156" s="1"/>
      <c r="B156" s="15" t="s">
        <v>280</v>
      </c>
      <c r="C156" s="16" t="s">
        <v>281</v>
      </c>
      <c r="D156" s="22">
        <v>2500000</v>
      </c>
      <c r="E156" s="22">
        <v>0</v>
      </c>
      <c r="F156" s="22">
        <v>6270000</v>
      </c>
      <c r="G156" s="22">
        <f t="shared" si="59"/>
        <v>8770000</v>
      </c>
      <c r="H156" s="22">
        <v>6126302.81</v>
      </c>
      <c r="I156" s="22">
        <f t="shared" si="60"/>
        <v>2643697.1900000004</v>
      </c>
      <c r="J156" s="22">
        <v>5222418.65</v>
      </c>
      <c r="K156" s="23">
        <f t="shared" si="61"/>
        <v>903884.1599999992</v>
      </c>
      <c r="L156" s="23">
        <f t="shared" si="62"/>
        <v>3547581.3499999996</v>
      </c>
      <c r="M156" s="22">
        <v>5222418.65</v>
      </c>
      <c r="N156" s="22">
        <v>5215940.05</v>
      </c>
      <c r="O156" s="23">
        <f t="shared" si="63"/>
        <v>6478.600000000559</v>
      </c>
    </row>
    <row r="157" spans="1:15" ht="12.75">
      <c r="A157" s="1"/>
      <c r="B157" s="15" t="s">
        <v>282</v>
      </c>
      <c r="C157" s="16" t="s">
        <v>283</v>
      </c>
      <c r="D157" s="22">
        <v>130000</v>
      </c>
      <c r="E157" s="22">
        <v>50000</v>
      </c>
      <c r="F157" s="22">
        <v>250000</v>
      </c>
      <c r="G157" s="22">
        <f t="shared" si="59"/>
        <v>330000</v>
      </c>
      <c r="H157" s="22">
        <v>76733.31</v>
      </c>
      <c r="I157" s="22">
        <f t="shared" si="60"/>
        <v>253266.69</v>
      </c>
      <c r="J157" s="22">
        <v>59938.36</v>
      </c>
      <c r="K157" s="23">
        <f t="shared" si="61"/>
        <v>16794.949999999997</v>
      </c>
      <c r="L157" s="23">
        <f t="shared" si="62"/>
        <v>270061.64</v>
      </c>
      <c r="M157" s="22">
        <v>59938.36</v>
      </c>
      <c r="N157" s="22">
        <v>59938.36</v>
      </c>
      <c r="O157" s="23">
        <f t="shared" si="63"/>
        <v>0</v>
      </c>
    </row>
    <row r="158" spans="1:15" ht="12.75">
      <c r="A158" s="1"/>
      <c r="B158" s="15" t="s">
        <v>284</v>
      </c>
      <c r="C158" s="16" t="s">
        <v>285</v>
      </c>
      <c r="D158" s="22">
        <v>3780000</v>
      </c>
      <c r="E158" s="22">
        <v>50577.53</v>
      </c>
      <c r="F158" s="22">
        <v>1070577.53</v>
      </c>
      <c r="G158" s="22">
        <f t="shared" si="59"/>
        <v>4800000</v>
      </c>
      <c r="H158" s="22">
        <v>4664515.77</v>
      </c>
      <c r="I158" s="22">
        <f t="shared" si="60"/>
        <v>135484.23000000045</v>
      </c>
      <c r="J158" s="22">
        <v>4428931.77</v>
      </c>
      <c r="K158" s="23">
        <f t="shared" si="61"/>
        <v>235584</v>
      </c>
      <c r="L158" s="23">
        <f t="shared" si="62"/>
        <v>371068.23000000045</v>
      </c>
      <c r="M158" s="22">
        <v>4428931.77</v>
      </c>
      <c r="N158" s="22">
        <v>4390830.140000001</v>
      </c>
      <c r="O158" s="23">
        <f t="shared" si="63"/>
        <v>38101.62999999896</v>
      </c>
    </row>
    <row r="159" spans="1:15" ht="12.75">
      <c r="A159" s="1"/>
      <c r="B159" s="15" t="s">
        <v>286</v>
      </c>
      <c r="C159" s="16" t="s">
        <v>287</v>
      </c>
      <c r="D159" s="22">
        <v>70000</v>
      </c>
      <c r="E159" s="22">
        <v>0</v>
      </c>
      <c r="F159" s="22">
        <v>0</v>
      </c>
      <c r="G159" s="22">
        <f t="shared" si="59"/>
        <v>70000</v>
      </c>
      <c r="H159" s="22">
        <v>49446.96000000001</v>
      </c>
      <c r="I159" s="22">
        <f t="shared" si="60"/>
        <v>20553.039999999994</v>
      </c>
      <c r="J159" s="22">
        <v>49446.96000000001</v>
      </c>
      <c r="K159" s="23">
        <f t="shared" si="61"/>
        <v>0</v>
      </c>
      <c r="L159" s="23">
        <f t="shared" si="62"/>
        <v>20553.039999999994</v>
      </c>
      <c r="M159" s="22">
        <v>49446.96000000001</v>
      </c>
      <c r="N159" s="22">
        <v>49446.95999999999</v>
      </c>
      <c r="O159" s="23">
        <f t="shared" si="63"/>
        <v>0</v>
      </c>
    </row>
    <row r="160" spans="1:15" ht="12.75">
      <c r="A160" s="1"/>
      <c r="B160" s="15" t="s">
        <v>288</v>
      </c>
      <c r="C160" s="16" t="s">
        <v>289</v>
      </c>
      <c r="D160" s="22">
        <v>1510000</v>
      </c>
      <c r="E160" s="22">
        <v>90000</v>
      </c>
      <c r="F160" s="22">
        <v>1200000</v>
      </c>
      <c r="G160" s="22">
        <f t="shared" si="59"/>
        <v>2620000</v>
      </c>
      <c r="H160" s="22">
        <v>2241605</v>
      </c>
      <c r="I160" s="22">
        <f t="shared" si="60"/>
        <v>378395</v>
      </c>
      <c r="J160" s="22">
        <v>1826143.98</v>
      </c>
      <c r="K160" s="23">
        <f t="shared" si="61"/>
        <v>415461.02</v>
      </c>
      <c r="L160" s="23">
        <f t="shared" si="62"/>
        <v>793856.02</v>
      </c>
      <c r="M160" s="22">
        <v>1826143.98</v>
      </c>
      <c r="N160" s="22">
        <v>1823620.9800000002</v>
      </c>
      <c r="O160" s="23">
        <f t="shared" si="63"/>
        <v>2522.999999999767</v>
      </c>
    </row>
    <row r="161" spans="1:15" ht="12.75">
      <c r="A161" s="1"/>
      <c r="B161" s="15" t="s">
        <v>290</v>
      </c>
      <c r="C161" s="16" t="s">
        <v>291</v>
      </c>
      <c r="D161" s="22">
        <v>420000</v>
      </c>
      <c r="E161" s="22">
        <v>2850000</v>
      </c>
      <c r="F161" s="22">
        <v>3332300</v>
      </c>
      <c r="G161" s="22">
        <f t="shared" si="59"/>
        <v>902300</v>
      </c>
      <c r="H161" s="22">
        <v>722262.2899999999</v>
      </c>
      <c r="I161" s="22">
        <f t="shared" si="60"/>
        <v>180037.71000000008</v>
      </c>
      <c r="J161" s="22">
        <v>583138.38</v>
      </c>
      <c r="K161" s="23">
        <f t="shared" si="61"/>
        <v>139123.90999999992</v>
      </c>
      <c r="L161" s="23">
        <f t="shared" si="62"/>
        <v>319161.62</v>
      </c>
      <c r="M161" s="22">
        <v>583138.38</v>
      </c>
      <c r="N161" s="22">
        <v>583138.38</v>
      </c>
      <c r="O161" s="23">
        <f t="shared" si="63"/>
        <v>0</v>
      </c>
    </row>
    <row r="162" spans="1:15" ht="12.75">
      <c r="A162" s="1"/>
      <c r="B162" s="15" t="s">
        <v>292</v>
      </c>
      <c r="C162" s="16" t="s">
        <v>293</v>
      </c>
      <c r="D162" s="22">
        <v>650000</v>
      </c>
      <c r="E162" s="22">
        <v>85000</v>
      </c>
      <c r="F162" s="22">
        <v>285000</v>
      </c>
      <c r="G162" s="22">
        <f t="shared" si="59"/>
        <v>850000</v>
      </c>
      <c r="H162" s="22">
        <v>682280</v>
      </c>
      <c r="I162" s="22">
        <f t="shared" si="60"/>
        <v>167720</v>
      </c>
      <c r="J162" s="22">
        <v>559320</v>
      </c>
      <c r="K162" s="23">
        <f t="shared" si="61"/>
        <v>122960</v>
      </c>
      <c r="L162" s="23">
        <f t="shared" si="62"/>
        <v>290680</v>
      </c>
      <c r="M162" s="22">
        <v>559320</v>
      </c>
      <c r="N162" s="22">
        <v>559320</v>
      </c>
      <c r="O162" s="23">
        <f t="shared" si="63"/>
        <v>0</v>
      </c>
    </row>
    <row r="163" spans="1:15" ht="12.75">
      <c r="A163" s="1"/>
      <c r="B163" s="17"/>
      <c r="C163" s="16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ht="12.75">
      <c r="A164" s="1"/>
      <c r="B164" s="13" t="s">
        <v>294</v>
      </c>
      <c r="C164" s="14" t="s">
        <v>295</v>
      </c>
      <c r="D164" s="21">
        <f aca="true" t="shared" si="64" ref="D164:O164">SUBTOTAL(9,D165:D168)</f>
        <v>4220000</v>
      </c>
      <c r="E164" s="21">
        <f t="shared" si="64"/>
        <v>7915275.2</v>
      </c>
      <c r="F164" s="21">
        <f t="shared" si="64"/>
        <v>8035275.2</v>
      </c>
      <c r="G164" s="21">
        <f t="shared" si="64"/>
        <v>4340000</v>
      </c>
      <c r="H164" s="21">
        <f t="shared" si="64"/>
        <v>349750.94</v>
      </c>
      <c r="I164" s="21">
        <f t="shared" si="64"/>
        <v>3990249.06</v>
      </c>
      <c r="J164" s="21">
        <f t="shared" si="64"/>
        <v>349750.94</v>
      </c>
      <c r="K164" s="21">
        <f t="shared" si="64"/>
        <v>0</v>
      </c>
      <c r="L164" s="21">
        <f t="shared" si="64"/>
        <v>3990249.06</v>
      </c>
      <c r="M164" s="21">
        <f t="shared" si="64"/>
        <v>349750.94</v>
      </c>
      <c r="N164" s="21">
        <f t="shared" si="64"/>
        <v>325462.86</v>
      </c>
      <c r="O164" s="21">
        <f t="shared" si="64"/>
        <v>24288.08</v>
      </c>
    </row>
    <row r="165" spans="1:15" ht="12.75">
      <c r="A165" s="1"/>
      <c r="B165" s="15" t="s">
        <v>296</v>
      </c>
      <c r="C165" s="16" t="s">
        <v>297</v>
      </c>
      <c r="D165" s="22">
        <v>4000000</v>
      </c>
      <c r="E165" s="22">
        <v>7834375.2</v>
      </c>
      <c r="F165" s="22">
        <v>7854375.2</v>
      </c>
      <c r="G165" s="22">
        <f>D165-E165+F165</f>
        <v>4020000</v>
      </c>
      <c r="H165" s="22">
        <v>92484.48</v>
      </c>
      <c r="I165" s="22">
        <f>G165-H165</f>
        <v>3927515.52</v>
      </c>
      <c r="J165" s="22">
        <v>92484.48</v>
      </c>
      <c r="K165" s="23">
        <f>H165-J165</f>
        <v>0</v>
      </c>
      <c r="L165" s="23">
        <f>G165-J165</f>
        <v>3927515.52</v>
      </c>
      <c r="M165" s="22">
        <v>92484.48</v>
      </c>
      <c r="N165" s="22">
        <v>91396.4</v>
      </c>
      <c r="O165" s="23">
        <f>J165-N165</f>
        <v>1088.0800000000017</v>
      </c>
    </row>
    <row r="166" spans="1:15" ht="12.75">
      <c r="A166" s="1"/>
      <c r="B166" s="15" t="s">
        <v>298</v>
      </c>
      <c r="C166" s="16" t="s">
        <v>299</v>
      </c>
      <c r="D166" s="22">
        <v>20000</v>
      </c>
      <c r="E166" s="22">
        <v>2500</v>
      </c>
      <c r="F166" s="22">
        <v>2500</v>
      </c>
      <c r="G166" s="22">
        <f>D166-E166+F166</f>
        <v>20000</v>
      </c>
      <c r="H166" s="22">
        <v>2066.46</v>
      </c>
      <c r="I166" s="22">
        <f>G166-H166</f>
        <v>17933.54</v>
      </c>
      <c r="J166" s="22">
        <v>2066.46</v>
      </c>
      <c r="K166" s="23">
        <f>H166-J166</f>
        <v>0</v>
      </c>
      <c r="L166" s="23">
        <f>G166-J166</f>
        <v>17933.54</v>
      </c>
      <c r="M166" s="22">
        <v>2066.46</v>
      </c>
      <c r="N166" s="22">
        <v>2066.46</v>
      </c>
      <c r="O166" s="23">
        <f>J166-N166</f>
        <v>0</v>
      </c>
    </row>
    <row r="167" spans="1:15" ht="12.75">
      <c r="A167" s="1"/>
      <c r="B167" s="15" t="s">
        <v>300</v>
      </c>
      <c r="C167" s="16" t="s">
        <v>301</v>
      </c>
      <c r="D167" s="22">
        <v>200000</v>
      </c>
      <c r="E167" s="22">
        <v>78400</v>
      </c>
      <c r="F167" s="22">
        <v>178400</v>
      </c>
      <c r="G167" s="22">
        <f>D167-E167+F167</f>
        <v>300000</v>
      </c>
      <c r="H167" s="22">
        <v>255200</v>
      </c>
      <c r="I167" s="22">
        <f>G167-H167</f>
        <v>44800</v>
      </c>
      <c r="J167" s="22">
        <v>255200</v>
      </c>
      <c r="K167" s="23">
        <f>H167-J167</f>
        <v>0</v>
      </c>
      <c r="L167" s="23">
        <f>G167-J167</f>
        <v>44800</v>
      </c>
      <c r="M167" s="22">
        <v>255200</v>
      </c>
      <c r="N167" s="22">
        <v>232000</v>
      </c>
      <c r="O167" s="23">
        <f>J167-N167</f>
        <v>23200</v>
      </c>
    </row>
    <row r="168" spans="1:15" ht="12.75">
      <c r="A168" s="1"/>
      <c r="B168" s="17"/>
      <c r="C168" s="16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12.75">
      <c r="A169" s="1"/>
      <c r="B169" s="13" t="s">
        <v>56</v>
      </c>
      <c r="C169" s="14" t="s">
        <v>57</v>
      </c>
      <c r="D169" s="21">
        <f aca="true" t="shared" si="65" ref="D169:O169">SUBTOTAL(9,D170:D175)</f>
        <v>8362000</v>
      </c>
      <c r="E169" s="21">
        <f t="shared" si="65"/>
        <v>1122053.03</v>
      </c>
      <c r="F169" s="21">
        <f t="shared" si="65"/>
        <v>342053.03</v>
      </c>
      <c r="G169" s="21">
        <f t="shared" si="65"/>
        <v>7582000</v>
      </c>
      <c r="H169" s="21">
        <f t="shared" si="65"/>
        <v>6521689.26</v>
      </c>
      <c r="I169" s="21">
        <f t="shared" si="65"/>
        <v>1060310.7399999998</v>
      </c>
      <c r="J169" s="21">
        <f t="shared" si="65"/>
        <v>6488672.260000002</v>
      </c>
      <c r="K169" s="21">
        <f t="shared" si="65"/>
        <v>33016.99999999907</v>
      </c>
      <c r="L169" s="21">
        <f t="shared" si="65"/>
        <v>1093327.7399999988</v>
      </c>
      <c r="M169" s="21">
        <f t="shared" si="65"/>
        <v>6424611.42</v>
      </c>
      <c r="N169" s="21">
        <f t="shared" si="65"/>
        <v>6401094.420000002</v>
      </c>
      <c r="O169" s="21">
        <f t="shared" si="65"/>
        <v>87577.83999999985</v>
      </c>
    </row>
    <row r="170" spans="1:15" ht="12.75">
      <c r="A170" s="1"/>
      <c r="B170" s="15" t="s">
        <v>302</v>
      </c>
      <c r="C170" s="16" t="s">
        <v>303</v>
      </c>
      <c r="D170" s="22">
        <v>560000</v>
      </c>
      <c r="E170" s="22">
        <v>197852</v>
      </c>
      <c r="F170" s="22">
        <v>197852</v>
      </c>
      <c r="G170" s="22">
        <f>D170-E170+F170</f>
        <v>560000</v>
      </c>
      <c r="H170" s="22">
        <v>423734.4</v>
      </c>
      <c r="I170" s="22">
        <f>G170-H170</f>
        <v>136265.59999999998</v>
      </c>
      <c r="J170" s="22">
        <v>398195.4</v>
      </c>
      <c r="K170" s="23">
        <f>H170-J170</f>
        <v>25539</v>
      </c>
      <c r="L170" s="23">
        <f>G170-J170</f>
        <v>161804.59999999998</v>
      </c>
      <c r="M170" s="22">
        <v>398195.4</v>
      </c>
      <c r="N170" s="22">
        <v>374678.4</v>
      </c>
      <c r="O170" s="23">
        <f>J170-N170</f>
        <v>23517</v>
      </c>
    </row>
    <row r="171" spans="1:15" ht="12.75">
      <c r="A171" s="1"/>
      <c r="B171" s="15" t="s">
        <v>304</v>
      </c>
      <c r="C171" s="16" t="s">
        <v>305</v>
      </c>
      <c r="D171" s="22">
        <v>50000</v>
      </c>
      <c r="E171" s="22">
        <v>30000</v>
      </c>
      <c r="F171" s="22">
        <v>30000</v>
      </c>
      <c r="G171" s="22">
        <f>D171-E171+F171</f>
        <v>50000</v>
      </c>
      <c r="H171" s="22">
        <v>0</v>
      </c>
      <c r="I171" s="22">
        <f>G171-H171</f>
        <v>50000</v>
      </c>
      <c r="J171" s="22">
        <v>0</v>
      </c>
      <c r="K171" s="23">
        <f>H171-J171</f>
        <v>0</v>
      </c>
      <c r="L171" s="23">
        <f>G171-J171</f>
        <v>50000</v>
      </c>
      <c r="M171" s="22">
        <v>0</v>
      </c>
      <c r="N171" s="22">
        <v>0</v>
      </c>
      <c r="O171" s="23">
        <f>J171-N171</f>
        <v>0</v>
      </c>
    </row>
    <row r="172" spans="1:15" ht="12.75">
      <c r="A172" s="1"/>
      <c r="B172" s="15" t="s">
        <v>58</v>
      </c>
      <c r="C172" s="16" t="s">
        <v>59</v>
      </c>
      <c r="D172" s="22">
        <v>152000</v>
      </c>
      <c r="E172" s="22">
        <v>6680</v>
      </c>
      <c r="F172" s="22">
        <v>6680</v>
      </c>
      <c r="G172" s="22">
        <f>D172-E172+F172</f>
        <v>152000</v>
      </c>
      <c r="H172" s="22">
        <v>101611.37</v>
      </c>
      <c r="I172" s="22">
        <f>G172-H172</f>
        <v>50388.630000000005</v>
      </c>
      <c r="J172" s="22">
        <v>101066.37</v>
      </c>
      <c r="K172" s="23">
        <f>H172-J172</f>
        <v>545</v>
      </c>
      <c r="L172" s="23">
        <f>G172-J172</f>
        <v>50933.630000000005</v>
      </c>
      <c r="M172" s="22">
        <v>100510.37</v>
      </c>
      <c r="N172" s="22">
        <v>100510.37</v>
      </c>
      <c r="O172" s="23">
        <f>J172-N172</f>
        <v>556</v>
      </c>
    </row>
    <row r="173" spans="1:15" ht="12.75">
      <c r="A173" s="1"/>
      <c r="B173" s="15" t="s">
        <v>60</v>
      </c>
      <c r="C173" s="16" t="s">
        <v>61</v>
      </c>
      <c r="D173" s="22">
        <v>7500000</v>
      </c>
      <c r="E173" s="22">
        <v>687521.03</v>
      </c>
      <c r="F173" s="22">
        <v>7521.03</v>
      </c>
      <c r="G173" s="22">
        <f>D173-E173+F173</f>
        <v>6820000</v>
      </c>
      <c r="H173" s="22">
        <v>5996343.49</v>
      </c>
      <c r="I173" s="22">
        <f>G173-H173</f>
        <v>823656.5099999998</v>
      </c>
      <c r="J173" s="22">
        <v>5989410.490000001</v>
      </c>
      <c r="K173" s="23">
        <f>H173-J173</f>
        <v>6932.999999999069</v>
      </c>
      <c r="L173" s="23">
        <f>G173-J173</f>
        <v>830589.5099999988</v>
      </c>
      <c r="M173" s="22">
        <v>5925905.649999999</v>
      </c>
      <c r="N173" s="22">
        <v>5925905.650000001</v>
      </c>
      <c r="O173" s="23">
        <f>J173-N173</f>
        <v>63504.83999999985</v>
      </c>
    </row>
    <row r="174" spans="1:15" ht="12.75">
      <c r="A174" s="1"/>
      <c r="B174" s="15" t="s">
        <v>306</v>
      </c>
      <c r="C174" s="16" t="s">
        <v>307</v>
      </c>
      <c r="D174" s="22">
        <v>100000</v>
      </c>
      <c r="E174" s="22">
        <v>200000</v>
      </c>
      <c r="F174" s="22">
        <v>100000</v>
      </c>
      <c r="G174" s="22">
        <f>D174-E174+F174</f>
        <v>0</v>
      </c>
      <c r="H174" s="22">
        <v>0</v>
      </c>
      <c r="I174" s="22">
        <f>G174-H174</f>
        <v>0</v>
      </c>
      <c r="J174" s="22">
        <v>0</v>
      </c>
      <c r="K174" s="23">
        <f>H174-J174</f>
        <v>0</v>
      </c>
      <c r="L174" s="23">
        <f>G174-J174</f>
        <v>0</v>
      </c>
      <c r="M174" s="22">
        <v>0</v>
      </c>
      <c r="N174" s="22">
        <v>0</v>
      </c>
      <c r="O174" s="23">
        <f>J174-N174</f>
        <v>0</v>
      </c>
    </row>
    <row r="175" spans="1:15" ht="12.75">
      <c r="A175" s="1"/>
      <c r="B175" s="17"/>
      <c r="C175" s="16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ht="12.75">
      <c r="A176" s="1"/>
      <c r="B176" s="13" t="s">
        <v>308</v>
      </c>
      <c r="C176" s="14" t="s">
        <v>309</v>
      </c>
      <c r="D176" s="21">
        <f aca="true" t="shared" si="66" ref="D176:O176">SUBTOTAL(9,D177:D180)</f>
        <v>1845000</v>
      </c>
      <c r="E176" s="21">
        <f t="shared" si="66"/>
        <v>250500</v>
      </c>
      <c r="F176" s="21">
        <f t="shared" si="66"/>
        <v>250500</v>
      </c>
      <c r="G176" s="21">
        <f t="shared" si="66"/>
        <v>1845000</v>
      </c>
      <c r="H176" s="21">
        <f t="shared" si="66"/>
        <v>1058926.84</v>
      </c>
      <c r="I176" s="21">
        <f t="shared" si="66"/>
        <v>786073.1599999999</v>
      </c>
      <c r="J176" s="21">
        <f t="shared" si="66"/>
        <v>531046.8</v>
      </c>
      <c r="K176" s="21">
        <f t="shared" si="66"/>
        <v>527880.04</v>
      </c>
      <c r="L176" s="21">
        <f t="shared" si="66"/>
        <v>1313953.2</v>
      </c>
      <c r="M176" s="21">
        <f t="shared" si="66"/>
        <v>531046.8</v>
      </c>
      <c r="N176" s="21">
        <f t="shared" si="66"/>
        <v>531046.8</v>
      </c>
      <c r="O176" s="21">
        <f t="shared" si="66"/>
        <v>0</v>
      </c>
    </row>
    <row r="177" spans="1:15" ht="12.75">
      <c r="A177" s="1"/>
      <c r="B177" s="15" t="s">
        <v>310</v>
      </c>
      <c r="C177" s="16" t="s">
        <v>311</v>
      </c>
      <c r="D177" s="22">
        <v>1220000</v>
      </c>
      <c r="E177" s="22">
        <v>0</v>
      </c>
      <c r="F177" s="22">
        <v>0</v>
      </c>
      <c r="G177" s="22">
        <f>D177-E177+F177</f>
        <v>1220000</v>
      </c>
      <c r="H177" s="22">
        <v>863320.04</v>
      </c>
      <c r="I177" s="22">
        <f>G177-H177</f>
        <v>356679.95999999996</v>
      </c>
      <c r="J177" s="22">
        <v>340940</v>
      </c>
      <c r="K177" s="23">
        <f>H177-J177</f>
        <v>522380.04000000004</v>
      </c>
      <c r="L177" s="23">
        <f>G177-J177</f>
        <v>879060</v>
      </c>
      <c r="M177" s="22">
        <v>340940</v>
      </c>
      <c r="N177" s="22">
        <v>340940</v>
      </c>
      <c r="O177" s="23">
        <f>J177-N177</f>
        <v>0</v>
      </c>
    </row>
    <row r="178" spans="1:15" ht="12.75">
      <c r="A178" s="1"/>
      <c r="B178" s="15" t="s">
        <v>312</v>
      </c>
      <c r="C178" s="16" t="s">
        <v>313</v>
      </c>
      <c r="D178" s="22">
        <v>600000</v>
      </c>
      <c r="E178" s="22">
        <v>250500</v>
      </c>
      <c r="F178" s="22">
        <v>250500</v>
      </c>
      <c r="G178" s="22">
        <f>D178-E178+F178</f>
        <v>600000</v>
      </c>
      <c r="H178" s="22">
        <v>195606.8</v>
      </c>
      <c r="I178" s="22">
        <f>G178-H178</f>
        <v>404393.2</v>
      </c>
      <c r="J178" s="22">
        <v>190106.8</v>
      </c>
      <c r="K178" s="23">
        <f>H178-J178</f>
        <v>5500</v>
      </c>
      <c r="L178" s="23">
        <f>G178-J178</f>
        <v>409893.2</v>
      </c>
      <c r="M178" s="22">
        <v>190106.8</v>
      </c>
      <c r="N178" s="22">
        <v>190106.8</v>
      </c>
      <c r="O178" s="23">
        <f>J178-N178</f>
        <v>0</v>
      </c>
    </row>
    <row r="179" spans="1:15" ht="12.75">
      <c r="A179" s="1"/>
      <c r="B179" s="15" t="s">
        <v>314</v>
      </c>
      <c r="C179" s="16" t="s">
        <v>315</v>
      </c>
      <c r="D179" s="22">
        <v>25000</v>
      </c>
      <c r="E179" s="22">
        <v>0</v>
      </c>
      <c r="F179" s="22">
        <v>0</v>
      </c>
      <c r="G179" s="22">
        <f>D179-E179+F179</f>
        <v>25000</v>
      </c>
      <c r="H179" s="22">
        <v>0</v>
      </c>
      <c r="I179" s="22">
        <f>G179-H179</f>
        <v>25000</v>
      </c>
      <c r="J179" s="22">
        <v>0</v>
      </c>
      <c r="K179" s="23">
        <f>H179-J179</f>
        <v>0</v>
      </c>
      <c r="L179" s="23">
        <f>G179-J179</f>
        <v>25000</v>
      </c>
      <c r="M179" s="22">
        <v>0</v>
      </c>
      <c r="N179" s="22">
        <v>0</v>
      </c>
      <c r="O179" s="23">
        <f>J179-N179</f>
        <v>0</v>
      </c>
    </row>
    <row r="180" spans="1:15" ht="12.75">
      <c r="A180" s="1"/>
      <c r="B180" s="17"/>
      <c r="C180" s="16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ht="12.75">
      <c r="A181" s="1"/>
      <c r="B181" s="13" t="s">
        <v>62</v>
      </c>
      <c r="C181" s="14" t="s">
        <v>63</v>
      </c>
      <c r="D181" s="21">
        <f aca="true" t="shared" si="67" ref="D181:O181">SUBTOTAL(9,D182:D188)</f>
        <v>763714000</v>
      </c>
      <c r="E181" s="21">
        <f t="shared" si="67"/>
        <v>36886852</v>
      </c>
      <c r="F181" s="21">
        <f t="shared" si="67"/>
        <v>35394860</v>
      </c>
      <c r="G181" s="21">
        <f t="shared" si="67"/>
        <v>762222008</v>
      </c>
      <c r="H181" s="21">
        <f t="shared" si="67"/>
        <v>658800852.81</v>
      </c>
      <c r="I181" s="21">
        <f t="shared" si="67"/>
        <v>103421155.19000007</v>
      </c>
      <c r="J181" s="21">
        <f t="shared" si="67"/>
        <v>638620950.9399999</v>
      </c>
      <c r="K181" s="21">
        <f t="shared" si="67"/>
        <v>20179901.87</v>
      </c>
      <c r="L181" s="21">
        <f t="shared" si="67"/>
        <v>123601057.06000008</v>
      </c>
      <c r="M181" s="21">
        <f t="shared" si="67"/>
        <v>638620950.9399999</v>
      </c>
      <c r="N181" s="21">
        <f t="shared" si="67"/>
        <v>638620950.9399999</v>
      </c>
      <c r="O181" s="21">
        <f t="shared" si="67"/>
        <v>0</v>
      </c>
    </row>
    <row r="182" spans="1:15" ht="12.75">
      <c r="A182" s="1"/>
      <c r="B182" s="15" t="s">
        <v>316</v>
      </c>
      <c r="C182" s="16" t="s">
        <v>317</v>
      </c>
      <c r="D182" s="22">
        <v>300000</v>
      </c>
      <c r="E182" s="22">
        <v>0</v>
      </c>
      <c r="F182" s="22">
        <v>0</v>
      </c>
      <c r="G182" s="22">
        <f aca="true" t="shared" si="68" ref="G182:G187">D182-E182+F182</f>
        <v>300000</v>
      </c>
      <c r="H182" s="22">
        <v>204084</v>
      </c>
      <c r="I182" s="22">
        <f aca="true" t="shared" si="69" ref="I182:I187">G182-H182</f>
        <v>95916</v>
      </c>
      <c r="J182" s="22">
        <v>204084</v>
      </c>
      <c r="K182" s="23">
        <f aca="true" t="shared" si="70" ref="K182:K187">H182-J182</f>
        <v>0</v>
      </c>
      <c r="L182" s="23">
        <f aca="true" t="shared" si="71" ref="L182:L187">G182-J182</f>
        <v>95916</v>
      </c>
      <c r="M182" s="22">
        <v>204084</v>
      </c>
      <c r="N182" s="22">
        <v>204084</v>
      </c>
      <c r="O182" s="23">
        <f aca="true" t="shared" si="72" ref="O182:O187">J182-N182</f>
        <v>0</v>
      </c>
    </row>
    <row r="183" spans="1:15" ht="12.75">
      <c r="A183" s="1"/>
      <c r="B183" s="15" t="s">
        <v>64</v>
      </c>
      <c r="C183" s="16" t="s">
        <v>65</v>
      </c>
      <c r="D183" s="22">
        <v>117220000</v>
      </c>
      <c r="E183" s="22">
        <v>35566852</v>
      </c>
      <c r="F183" s="22">
        <v>34074860</v>
      </c>
      <c r="G183" s="22">
        <f t="shared" si="68"/>
        <v>115728008</v>
      </c>
      <c r="H183" s="22">
        <v>108207662.42</v>
      </c>
      <c r="I183" s="22">
        <f t="shared" si="69"/>
        <v>7520345.579999998</v>
      </c>
      <c r="J183" s="22">
        <v>108199338.42</v>
      </c>
      <c r="K183" s="23">
        <f t="shared" si="70"/>
        <v>8324</v>
      </c>
      <c r="L183" s="23">
        <f t="shared" si="71"/>
        <v>7528669.579999998</v>
      </c>
      <c r="M183" s="22">
        <v>108199338.42</v>
      </c>
      <c r="N183" s="22">
        <v>108199338.42</v>
      </c>
      <c r="O183" s="23">
        <f t="shared" si="72"/>
        <v>0</v>
      </c>
    </row>
    <row r="184" spans="1:15" ht="12.75">
      <c r="A184" s="1"/>
      <c r="B184" s="15" t="s">
        <v>318</v>
      </c>
      <c r="C184" s="16" t="s">
        <v>319</v>
      </c>
      <c r="D184" s="22">
        <v>10000</v>
      </c>
      <c r="E184" s="22">
        <v>0</v>
      </c>
      <c r="F184" s="22">
        <v>0</v>
      </c>
      <c r="G184" s="22">
        <f t="shared" si="68"/>
        <v>10000</v>
      </c>
      <c r="H184" s="22">
        <v>0</v>
      </c>
      <c r="I184" s="22">
        <f t="shared" si="69"/>
        <v>10000</v>
      </c>
      <c r="J184" s="22">
        <v>0</v>
      </c>
      <c r="K184" s="23">
        <f t="shared" si="70"/>
        <v>0</v>
      </c>
      <c r="L184" s="23">
        <f t="shared" si="71"/>
        <v>10000</v>
      </c>
      <c r="M184" s="22">
        <v>0</v>
      </c>
      <c r="N184" s="22">
        <v>0</v>
      </c>
      <c r="O184" s="23">
        <f t="shared" si="72"/>
        <v>0</v>
      </c>
    </row>
    <row r="185" spans="1:15" ht="12.75">
      <c r="A185" s="1"/>
      <c r="B185" s="15" t="s">
        <v>320</v>
      </c>
      <c r="C185" s="16" t="s">
        <v>321</v>
      </c>
      <c r="D185" s="22">
        <v>22710000</v>
      </c>
      <c r="E185" s="22">
        <v>1320000</v>
      </c>
      <c r="F185" s="22">
        <v>1320000</v>
      </c>
      <c r="G185" s="22">
        <f t="shared" si="68"/>
        <v>22710000</v>
      </c>
      <c r="H185" s="22">
        <v>22710000</v>
      </c>
      <c r="I185" s="22">
        <f t="shared" si="69"/>
        <v>0</v>
      </c>
      <c r="J185" s="22">
        <v>2538422.13</v>
      </c>
      <c r="K185" s="23">
        <f t="shared" si="70"/>
        <v>20171577.87</v>
      </c>
      <c r="L185" s="23">
        <f t="shared" si="71"/>
        <v>20171577.87</v>
      </c>
      <c r="M185" s="22">
        <v>2538422.1299999994</v>
      </c>
      <c r="N185" s="22">
        <v>2538422.13</v>
      </c>
      <c r="O185" s="23">
        <f t="shared" si="72"/>
        <v>0</v>
      </c>
    </row>
    <row r="186" spans="1:15" ht="12.75">
      <c r="A186" s="1"/>
      <c r="B186" s="15" t="s">
        <v>322</v>
      </c>
      <c r="C186" s="16" t="s">
        <v>323</v>
      </c>
      <c r="D186" s="22">
        <v>0</v>
      </c>
      <c r="E186" s="22">
        <v>0</v>
      </c>
      <c r="F186" s="22">
        <v>0</v>
      </c>
      <c r="G186" s="22">
        <f t="shared" si="68"/>
        <v>0</v>
      </c>
      <c r="H186" s="22">
        <v>0</v>
      </c>
      <c r="I186" s="22">
        <f t="shared" si="69"/>
        <v>0</v>
      </c>
      <c r="J186" s="22">
        <v>0</v>
      </c>
      <c r="K186" s="23">
        <f t="shared" si="70"/>
        <v>0</v>
      </c>
      <c r="L186" s="23">
        <f t="shared" si="71"/>
        <v>0</v>
      </c>
      <c r="M186" s="22">
        <v>0</v>
      </c>
      <c r="N186" s="22">
        <v>0</v>
      </c>
      <c r="O186" s="23">
        <f t="shared" si="72"/>
        <v>0</v>
      </c>
    </row>
    <row r="187" spans="1:15" ht="12.75">
      <c r="A187" s="1"/>
      <c r="B187" s="15" t="s">
        <v>324</v>
      </c>
      <c r="C187" s="16" t="s">
        <v>325</v>
      </c>
      <c r="D187" s="22">
        <v>623474000</v>
      </c>
      <c r="E187" s="22">
        <v>0</v>
      </c>
      <c r="F187" s="22">
        <v>0</v>
      </c>
      <c r="G187" s="22">
        <f t="shared" si="68"/>
        <v>623474000</v>
      </c>
      <c r="H187" s="22">
        <v>527679106.3899999</v>
      </c>
      <c r="I187" s="22">
        <f t="shared" si="69"/>
        <v>95794893.61000007</v>
      </c>
      <c r="J187" s="22">
        <v>527679106.3899999</v>
      </c>
      <c r="K187" s="23">
        <f t="shared" si="70"/>
        <v>0</v>
      </c>
      <c r="L187" s="23">
        <f t="shared" si="71"/>
        <v>95794893.61000007</v>
      </c>
      <c r="M187" s="22">
        <v>527679106.3899999</v>
      </c>
      <c r="N187" s="22">
        <v>527679106.3899999</v>
      </c>
      <c r="O187" s="23">
        <f t="shared" si="72"/>
        <v>0</v>
      </c>
    </row>
    <row r="188" spans="1:15" ht="12.75">
      <c r="A188" s="1"/>
      <c r="B188" s="2"/>
      <c r="C188" s="1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ht="12.75">
      <c r="A189" s="1"/>
      <c r="B189" s="26" t="str">
        <f>"TOTAL CAPITULO "&amp;B113&amp;":"</f>
        <v>TOTAL CAPITULO 3000:</v>
      </c>
      <c r="C189" s="26"/>
      <c r="D189" s="24">
        <f aca="true" t="shared" si="73" ref="D189:O189">SUBTOTAL(9,D115:D188)</f>
        <v>851403000</v>
      </c>
      <c r="E189" s="24">
        <f t="shared" si="73"/>
        <v>61887588.900000006</v>
      </c>
      <c r="F189" s="24">
        <f t="shared" si="73"/>
        <v>65405369.900000006</v>
      </c>
      <c r="G189" s="24">
        <f t="shared" si="73"/>
        <v>854920781</v>
      </c>
      <c r="H189" s="24">
        <f t="shared" si="73"/>
        <v>740226587.3599999</v>
      </c>
      <c r="I189" s="24">
        <f t="shared" si="73"/>
        <v>114694193.64000008</v>
      </c>
      <c r="J189" s="24">
        <f t="shared" si="73"/>
        <v>710413528.6999999</v>
      </c>
      <c r="K189" s="24">
        <f t="shared" si="73"/>
        <v>29813058.659999996</v>
      </c>
      <c r="L189" s="24">
        <f t="shared" si="73"/>
        <v>144507252.30000007</v>
      </c>
      <c r="M189" s="24">
        <f t="shared" si="73"/>
        <v>710320967.81</v>
      </c>
      <c r="N189" s="24">
        <f t="shared" si="73"/>
        <v>710217359.4899999</v>
      </c>
      <c r="O189" s="24">
        <f t="shared" si="73"/>
        <v>196169.20999999967</v>
      </c>
    </row>
    <row r="190" spans="1:15" ht="12.75">
      <c r="A190" s="1"/>
      <c r="B190" s="2"/>
      <c r="C190" s="1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>
      <c r="A191" s="1"/>
      <c r="B191" s="9" t="s">
        <v>326</v>
      </c>
      <c r="C191" s="18" t="s">
        <v>327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12.75">
      <c r="A192" s="1"/>
      <c r="B192" s="2"/>
      <c r="C192" s="1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25.5">
      <c r="A193" s="1"/>
      <c r="B193" s="13" t="s">
        <v>328</v>
      </c>
      <c r="C193" s="14" t="s">
        <v>329</v>
      </c>
      <c r="D193" s="21">
        <f aca="true" t="shared" si="74" ref="D193:O193">SUBTOTAL(9,D194:D195)</f>
        <v>52200000</v>
      </c>
      <c r="E193" s="21">
        <f t="shared" si="74"/>
        <v>62911</v>
      </c>
      <c r="F193" s="21">
        <f t="shared" si="74"/>
        <v>1050000</v>
      </c>
      <c r="G193" s="21">
        <f t="shared" si="74"/>
        <v>53187089</v>
      </c>
      <c r="H193" s="21">
        <f t="shared" si="74"/>
        <v>52837089</v>
      </c>
      <c r="I193" s="21">
        <f t="shared" si="74"/>
        <v>350000</v>
      </c>
      <c r="J193" s="21">
        <f t="shared" si="74"/>
        <v>52637089</v>
      </c>
      <c r="K193" s="21">
        <f t="shared" si="74"/>
        <v>200000</v>
      </c>
      <c r="L193" s="21">
        <f t="shared" si="74"/>
        <v>550000</v>
      </c>
      <c r="M193" s="21">
        <f t="shared" si="74"/>
        <v>52637089</v>
      </c>
      <c r="N193" s="21">
        <f t="shared" si="74"/>
        <v>52637089</v>
      </c>
      <c r="O193" s="21">
        <f t="shared" si="74"/>
        <v>0</v>
      </c>
    </row>
    <row r="194" spans="1:15" ht="12.75">
      <c r="A194" s="1"/>
      <c r="B194" s="15" t="s">
        <v>330</v>
      </c>
      <c r="C194" s="16" t="s">
        <v>331</v>
      </c>
      <c r="D194" s="22">
        <v>52200000</v>
      </c>
      <c r="E194" s="22">
        <v>62911</v>
      </c>
      <c r="F194" s="22">
        <v>1050000</v>
      </c>
      <c r="G194" s="22">
        <f>D194-E194+F194</f>
        <v>53187089</v>
      </c>
      <c r="H194" s="22">
        <v>52837089</v>
      </c>
      <c r="I194" s="22">
        <f>G194-H194</f>
        <v>350000</v>
      </c>
      <c r="J194" s="22">
        <v>52637089</v>
      </c>
      <c r="K194" s="23">
        <f>H194-J194</f>
        <v>200000</v>
      </c>
      <c r="L194" s="23">
        <f>G194-J194</f>
        <v>550000</v>
      </c>
      <c r="M194" s="22">
        <v>52637089</v>
      </c>
      <c r="N194" s="22">
        <v>52637089</v>
      </c>
      <c r="O194" s="23">
        <f>J194-N194</f>
        <v>0</v>
      </c>
    </row>
    <row r="195" spans="1:15" ht="12.75">
      <c r="A195" s="1"/>
      <c r="B195" s="2"/>
      <c r="C195" s="1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ht="12.75">
      <c r="A196" s="1"/>
      <c r="B196" s="13" t="s">
        <v>332</v>
      </c>
      <c r="C196" s="14" t="s">
        <v>78</v>
      </c>
      <c r="D196" s="21">
        <f aca="true" t="shared" si="75" ref="D196:O196">SUBTOTAL(9,D197:D197)</f>
        <v>0</v>
      </c>
      <c r="E196" s="21">
        <f t="shared" si="75"/>
        <v>0</v>
      </c>
      <c r="F196" s="21">
        <f t="shared" si="75"/>
        <v>0</v>
      </c>
      <c r="G196" s="21">
        <f t="shared" si="75"/>
        <v>0</v>
      </c>
      <c r="H196" s="21">
        <f t="shared" si="75"/>
        <v>0</v>
      </c>
      <c r="I196" s="21">
        <f t="shared" si="75"/>
        <v>0</v>
      </c>
      <c r="J196" s="21">
        <f t="shared" si="75"/>
        <v>0</v>
      </c>
      <c r="K196" s="21">
        <f t="shared" si="75"/>
        <v>0</v>
      </c>
      <c r="L196" s="21">
        <f t="shared" si="75"/>
        <v>0</v>
      </c>
      <c r="M196" s="21">
        <f t="shared" si="75"/>
        <v>0</v>
      </c>
      <c r="N196" s="21">
        <f t="shared" si="75"/>
        <v>0</v>
      </c>
      <c r="O196" s="21">
        <f t="shared" si="75"/>
        <v>0</v>
      </c>
    </row>
    <row r="197" spans="1:15" ht="12.75">
      <c r="A197" s="1"/>
      <c r="B197" s="2"/>
      <c r="C197" s="1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ht="12.75">
      <c r="A198" s="1"/>
      <c r="B198" s="13" t="s">
        <v>333</v>
      </c>
      <c r="C198" s="14" t="s">
        <v>334</v>
      </c>
      <c r="D198" s="21">
        <f aca="true" t="shared" si="76" ref="D198:O198">SUBTOTAL(9,D199:D199)</f>
        <v>0</v>
      </c>
      <c r="E198" s="21">
        <f t="shared" si="76"/>
        <v>0</v>
      </c>
      <c r="F198" s="21">
        <f t="shared" si="76"/>
        <v>0</v>
      </c>
      <c r="G198" s="21">
        <f t="shared" si="76"/>
        <v>0</v>
      </c>
      <c r="H198" s="21">
        <f t="shared" si="76"/>
        <v>0</v>
      </c>
      <c r="I198" s="21">
        <f t="shared" si="76"/>
        <v>0</v>
      </c>
      <c r="J198" s="21">
        <f t="shared" si="76"/>
        <v>0</v>
      </c>
      <c r="K198" s="21">
        <f t="shared" si="76"/>
        <v>0</v>
      </c>
      <c r="L198" s="21">
        <f t="shared" si="76"/>
        <v>0</v>
      </c>
      <c r="M198" s="21">
        <f t="shared" si="76"/>
        <v>0</v>
      </c>
      <c r="N198" s="21">
        <f t="shared" si="76"/>
        <v>0</v>
      </c>
      <c r="O198" s="21">
        <f t="shared" si="76"/>
        <v>0</v>
      </c>
    </row>
    <row r="199" spans="1:15" ht="12.75">
      <c r="A199" s="1"/>
      <c r="B199" s="2"/>
      <c r="C199" s="1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2.75">
      <c r="A200" s="1"/>
      <c r="B200" s="13" t="s">
        <v>335</v>
      </c>
      <c r="C200" s="14" t="s">
        <v>336</v>
      </c>
      <c r="D200" s="21">
        <f aca="true" t="shared" si="77" ref="D200:O200">SUBTOTAL(9,D201:D201)</f>
        <v>0</v>
      </c>
      <c r="E200" s="21">
        <f t="shared" si="77"/>
        <v>0</v>
      </c>
      <c r="F200" s="21">
        <f t="shared" si="77"/>
        <v>0</v>
      </c>
      <c r="G200" s="21">
        <f t="shared" si="77"/>
        <v>0</v>
      </c>
      <c r="H200" s="21">
        <f t="shared" si="77"/>
        <v>0</v>
      </c>
      <c r="I200" s="21">
        <f t="shared" si="77"/>
        <v>0</v>
      </c>
      <c r="J200" s="21">
        <f t="shared" si="77"/>
        <v>0</v>
      </c>
      <c r="K200" s="21">
        <f t="shared" si="77"/>
        <v>0</v>
      </c>
      <c r="L200" s="21">
        <f t="shared" si="77"/>
        <v>0</v>
      </c>
      <c r="M200" s="21">
        <f t="shared" si="77"/>
        <v>0</v>
      </c>
      <c r="N200" s="21">
        <f t="shared" si="77"/>
        <v>0</v>
      </c>
      <c r="O200" s="21">
        <f t="shared" si="77"/>
        <v>0</v>
      </c>
    </row>
    <row r="201" spans="1:15" ht="12.75">
      <c r="A201" s="1"/>
      <c r="B201" s="2"/>
      <c r="C201" s="1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ht="12.75">
      <c r="A202" s="1"/>
      <c r="B202" s="13" t="s">
        <v>337</v>
      </c>
      <c r="C202" s="14" t="s">
        <v>338</v>
      </c>
      <c r="D202" s="21">
        <f aca="true" t="shared" si="78" ref="D202:O202">SUBTOTAL(9,D203:D203)</f>
        <v>0</v>
      </c>
      <c r="E202" s="21">
        <f t="shared" si="78"/>
        <v>0</v>
      </c>
      <c r="F202" s="21">
        <f t="shared" si="78"/>
        <v>0</v>
      </c>
      <c r="G202" s="21">
        <f t="shared" si="78"/>
        <v>0</v>
      </c>
      <c r="H202" s="21">
        <f t="shared" si="78"/>
        <v>0</v>
      </c>
      <c r="I202" s="21">
        <f t="shared" si="78"/>
        <v>0</v>
      </c>
      <c r="J202" s="21">
        <f t="shared" si="78"/>
        <v>0</v>
      </c>
      <c r="K202" s="21">
        <f t="shared" si="78"/>
        <v>0</v>
      </c>
      <c r="L202" s="21">
        <f t="shared" si="78"/>
        <v>0</v>
      </c>
      <c r="M202" s="21">
        <f t="shared" si="78"/>
        <v>0</v>
      </c>
      <c r="N202" s="21">
        <f t="shared" si="78"/>
        <v>0</v>
      </c>
      <c r="O202" s="21">
        <f t="shared" si="78"/>
        <v>0</v>
      </c>
    </row>
    <row r="203" spans="1:15" ht="12.75">
      <c r="A203" s="1"/>
      <c r="B203" s="2"/>
      <c r="C203" s="1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ht="25.5">
      <c r="A204" s="1"/>
      <c r="B204" s="13" t="s">
        <v>339</v>
      </c>
      <c r="C204" s="14" t="s">
        <v>434</v>
      </c>
      <c r="D204" s="21">
        <f aca="true" t="shared" si="79" ref="D204:O204">SUBTOTAL(9,D205:D205)</f>
        <v>0</v>
      </c>
      <c r="E204" s="21">
        <f t="shared" si="79"/>
        <v>0</v>
      </c>
      <c r="F204" s="21">
        <f t="shared" si="79"/>
        <v>0</v>
      </c>
      <c r="G204" s="21">
        <f t="shared" si="79"/>
        <v>0</v>
      </c>
      <c r="H204" s="21">
        <f t="shared" si="79"/>
        <v>0</v>
      </c>
      <c r="I204" s="21">
        <f t="shared" si="79"/>
        <v>0</v>
      </c>
      <c r="J204" s="21">
        <f t="shared" si="79"/>
        <v>0</v>
      </c>
      <c r="K204" s="21">
        <f t="shared" si="79"/>
        <v>0</v>
      </c>
      <c r="L204" s="21">
        <f t="shared" si="79"/>
        <v>0</v>
      </c>
      <c r="M204" s="21">
        <f t="shared" si="79"/>
        <v>0</v>
      </c>
      <c r="N204" s="21">
        <f t="shared" si="79"/>
        <v>0</v>
      </c>
      <c r="O204" s="21">
        <f t="shared" si="79"/>
        <v>0</v>
      </c>
    </row>
    <row r="205" spans="1:15" ht="12.75">
      <c r="A205" s="1"/>
      <c r="B205" s="2"/>
      <c r="C205" s="1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ht="12.75">
      <c r="A206" s="1"/>
      <c r="B206" s="13" t="s">
        <v>340</v>
      </c>
      <c r="C206" s="14" t="s">
        <v>341</v>
      </c>
      <c r="D206" s="21">
        <f aca="true" t="shared" si="80" ref="D206:O206">SUBTOTAL(9,D207:D207)</f>
        <v>0</v>
      </c>
      <c r="E206" s="21">
        <f t="shared" si="80"/>
        <v>0</v>
      </c>
      <c r="F206" s="21">
        <f t="shared" si="80"/>
        <v>0</v>
      </c>
      <c r="G206" s="21">
        <f t="shared" si="80"/>
        <v>0</v>
      </c>
      <c r="H206" s="21">
        <f t="shared" si="80"/>
        <v>0</v>
      </c>
      <c r="I206" s="21">
        <f t="shared" si="80"/>
        <v>0</v>
      </c>
      <c r="J206" s="21">
        <f t="shared" si="80"/>
        <v>0</v>
      </c>
      <c r="K206" s="21">
        <f t="shared" si="80"/>
        <v>0</v>
      </c>
      <c r="L206" s="21">
        <f t="shared" si="80"/>
        <v>0</v>
      </c>
      <c r="M206" s="21">
        <f t="shared" si="80"/>
        <v>0</v>
      </c>
      <c r="N206" s="21">
        <f t="shared" si="80"/>
        <v>0</v>
      </c>
      <c r="O206" s="21">
        <f t="shared" si="80"/>
        <v>0</v>
      </c>
    </row>
    <row r="207" spans="1:15" ht="12.75">
      <c r="A207" s="1"/>
      <c r="B207" s="2"/>
      <c r="C207" s="1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ht="12.75">
      <c r="A208" s="1"/>
      <c r="B208" s="26" t="str">
        <f>"TOTAL CAPITULO "&amp;B191&amp;":"</f>
        <v>TOTAL CAPITULO 4000:</v>
      </c>
      <c r="C208" s="27"/>
      <c r="D208" s="24">
        <f aca="true" t="shared" si="81" ref="D208:O208">SUBTOTAL(9,D193:D207)</f>
        <v>52200000</v>
      </c>
      <c r="E208" s="24">
        <f t="shared" si="81"/>
        <v>62911</v>
      </c>
      <c r="F208" s="24">
        <f t="shared" si="81"/>
        <v>1050000</v>
      </c>
      <c r="G208" s="24">
        <f t="shared" si="81"/>
        <v>53187089</v>
      </c>
      <c r="H208" s="24">
        <f t="shared" si="81"/>
        <v>52837089</v>
      </c>
      <c r="I208" s="24">
        <f t="shared" si="81"/>
        <v>350000</v>
      </c>
      <c r="J208" s="24">
        <f t="shared" si="81"/>
        <v>52637089</v>
      </c>
      <c r="K208" s="24">
        <f t="shared" si="81"/>
        <v>200000</v>
      </c>
      <c r="L208" s="24">
        <f t="shared" si="81"/>
        <v>550000</v>
      </c>
      <c r="M208" s="24">
        <f t="shared" si="81"/>
        <v>52637089</v>
      </c>
      <c r="N208" s="24">
        <f t="shared" si="81"/>
        <v>52637089</v>
      </c>
      <c r="O208" s="24">
        <f t="shared" si="81"/>
        <v>0</v>
      </c>
    </row>
    <row r="209" spans="1:15" ht="12.75">
      <c r="A209" s="1"/>
      <c r="B209" s="2"/>
      <c r="C209" s="1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12.75">
      <c r="A210" s="1"/>
      <c r="B210" s="9" t="s">
        <v>342</v>
      </c>
      <c r="C210" s="12" t="s">
        <v>343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1:15" ht="12.75">
      <c r="A211" s="1"/>
      <c r="B211" s="2"/>
      <c r="C211" s="1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2.75">
      <c r="A212" s="1"/>
      <c r="B212" s="13" t="s">
        <v>344</v>
      </c>
      <c r="C212" s="14" t="s">
        <v>345</v>
      </c>
      <c r="D212" s="21">
        <f aca="true" t="shared" si="82" ref="D212:O212">SUBTOTAL(9,D213:D217)</f>
        <v>2340000</v>
      </c>
      <c r="E212" s="21">
        <f t="shared" si="82"/>
        <v>1027000</v>
      </c>
      <c r="F212" s="21">
        <f t="shared" si="82"/>
        <v>1027000</v>
      </c>
      <c r="G212" s="21">
        <f t="shared" si="82"/>
        <v>2340000</v>
      </c>
      <c r="H212" s="21">
        <f t="shared" si="82"/>
        <v>442606.29000000004</v>
      </c>
      <c r="I212" s="21">
        <f t="shared" si="82"/>
        <v>1897393.71</v>
      </c>
      <c r="J212" s="21">
        <f t="shared" si="82"/>
        <v>442606.29</v>
      </c>
      <c r="K212" s="21">
        <f t="shared" si="82"/>
        <v>0</v>
      </c>
      <c r="L212" s="21">
        <f t="shared" si="82"/>
        <v>1897393.71</v>
      </c>
      <c r="M212" s="21">
        <f t="shared" si="82"/>
        <v>442606.29</v>
      </c>
      <c r="N212" s="21">
        <f t="shared" si="82"/>
        <v>437135.73</v>
      </c>
      <c r="O212" s="21">
        <f t="shared" si="82"/>
        <v>5470.560000000001</v>
      </c>
    </row>
    <row r="213" spans="1:15" ht="12.75">
      <c r="A213" s="1"/>
      <c r="B213" s="15" t="s">
        <v>75</v>
      </c>
      <c r="C213" s="16" t="s">
        <v>346</v>
      </c>
      <c r="D213" s="22">
        <v>400000</v>
      </c>
      <c r="E213" s="22">
        <v>10000</v>
      </c>
      <c r="F213" s="22">
        <v>10000</v>
      </c>
      <c r="G213" s="22">
        <f>D213-E213+F213</f>
        <v>400000</v>
      </c>
      <c r="H213" s="22">
        <v>16724.350000000002</v>
      </c>
      <c r="I213" s="22">
        <f>G213-H213</f>
        <v>383275.65</v>
      </c>
      <c r="J213" s="22">
        <v>16724.350000000002</v>
      </c>
      <c r="K213" s="23">
        <f>H213-J213</f>
        <v>0</v>
      </c>
      <c r="L213" s="23">
        <f>G213-J213</f>
        <v>383275.65</v>
      </c>
      <c r="M213" s="22">
        <v>16724.350000000002</v>
      </c>
      <c r="N213" s="22">
        <v>11253.79</v>
      </c>
      <c r="O213" s="23">
        <f>J213-N213</f>
        <v>5470.560000000001</v>
      </c>
    </row>
    <row r="214" spans="1:15" ht="12.75">
      <c r="A214" s="1"/>
      <c r="B214" s="15" t="s">
        <v>347</v>
      </c>
      <c r="C214" s="16" t="s">
        <v>348</v>
      </c>
      <c r="D214" s="22">
        <v>60000</v>
      </c>
      <c r="E214" s="22">
        <v>5000</v>
      </c>
      <c r="F214" s="22">
        <v>5000</v>
      </c>
      <c r="G214" s="22">
        <f>D214-E214+F214</f>
        <v>60000</v>
      </c>
      <c r="H214" s="22">
        <v>1682</v>
      </c>
      <c r="I214" s="22">
        <f>G214-H214</f>
        <v>58318</v>
      </c>
      <c r="J214" s="22">
        <v>1682</v>
      </c>
      <c r="K214" s="23">
        <f>H214-J214</f>
        <v>0</v>
      </c>
      <c r="L214" s="23">
        <f>G214-J214</f>
        <v>58318</v>
      </c>
      <c r="M214" s="22">
        <v>1682</v>
      </c>
      <c r="N214" s="22">
        <v>1682</v>
      </c>
      <c r="O214" s="23">
        <f>J214-N214</f>
        <v>0</v>
      </c>
    </row>
    <row r="215" spans="1:15" ht="12.75">
      <c r="A215" s="1"/>
      <c r="B215" s="15" t="s">
        <v>349</v>
      </c>
      <c r="C215" s="16" t="s">
        <v>350</v>
      </c>
      <c r="D215" s="22">
        <v>1800000</v>
      </c>
      <c r="E215" s="22">
        <v>1000000</v>
      </c>
      <c r="F215" s="22">
        <v>1000000</v>
      </c>
      <c r="G215" s="22">
        <f>D215-E215+F215</f>
        <v>1800000</v>
      </c>
      <c r="H215" s="22">
        <v>385980.48000000004</v>
      </c>
      <c r="I215" s="22">
        <f>G215-H215</f>
        <v>1414019.52</v>
      </c>
      <c r="J215" s="22">
        <v>385980.48</v>
      </c>
      <c r="K215" s="23">
        <f>H215-J215</f>
        <v>0</v>
      </c>
      <c r="L215" s="23">
        <f>G215-J215</f>
        <v>1414019.52</v>
      </c>
      <c r="M215" s="22">
        <v>385980.48</v>
      </c>
      <c r="N215" s="22">
        <v>385980.48</v>
      </c>
      <c r="O215" s="23">
        <f>J215-N215</f>
        <v>0</v>
      </c>
    </row>
    <row r="216" spans="1:15" ht="12.75">
      <c r="A216" s="1"/>
      <c r="B216" s="15" t="s">
        <v>351</v>
      </c>
      <c r="C216" s="16" t="s">
        <v>352</v>
      </c>
      <c r="D216" s="22">
        <v>80000</v>
      </c>
      <c r="E216" s="22">
        <v>12000</v>
      </c>
      <c r="F216" s="22">
        <v>12000</v>
      </c>
      <c r="G216" s="22">
        <f>D216-E216+F216</f>
        <v>80000</v>
      </c>
      <c r="H216" s="22">
        <v>38219.46</v>
      </c>
      <c r="I216" s="22">
        <f>G216-H216</f>
        <v>41780.54</v>
      </c>
      <c r="J216" s="22">
        <v>38219.46</v>
      </c>
      <c r="K216" s="23">
        <f>H216-J216</f>
        <v>0</v>
      </c>
      <c r="L216" s="23">
        <f>G216-J216</f>
        <v>41780.54</v>
      </c>
      <c r="M216" s="22">
        <v>38219.46</v>
      </c>
      <c r="N216" s="22">
        <v>38219.46</v>
      </c>
      <c r="O216" s="23">
        <f>J216-N216</f>
        <v>0</v>
      </c>
    </row>
    <row r="217" spans="1:15" ht="12.75">
      <c r="A217" s="1"/>
      <c r="B217" s="17"/>
      <c r="C217" s="16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ht="12.75">
      <c r="A218" s="1"/>
      <c r="B218" s="13" t="s">
        <v>353</v>
      </c>
      <c r="C218" s="14" t="s">
        <v>354</v>
      </c>
      <c r="D218" s="21">
        <f aca="true" t="shared" si="83" ref="D218:O218">SUBTOTAL(9,D219:D222)</f>
        <v>163000</v>
      </c>
      <c r="E218" s="21">
        <f t="shared" si="83"/>
        <v>0</v>
      </c>
      <c r="F218" s="21">
        <f t="shared" si="83"/>
        <v>0</v>
      </c>
      <c r="G218" s="21">
        <f t="shared" si="83"/>
        <v>163000</v>
      </c>
      <c r="H218" s="21">
        <f t="shared" si="83"/>
        <v>0</v>
      </c>
      <c r="I218" s="21">
        <f t="shared" si="83"/>
        <v>163000</v>
      </c>
      <c r="J218" s="21">
        <f t="shared" si="83"/>
        <v>0</v>
      </c>
      <c r="K218" s="21">
        <f t="shared" si="83"/>
        <v>0</v>
      </c>
      <c r="L218" s="21">
        <f t="shared" si="83"/>
        <v>163000</v>
      </c>
      <c r="M218" s="21">
        <f t="shared" si="83"/>
        <v>0</v>
      </c>
      <c r="N218" s="21">
        <f t="shared" si="83"/>
        <v>0</v>
      </c>
      <c r="O218" s="21">
        <f t="shared" si="83"/>
        <v>0</v>
      </c>
    </row>
    <row r="219" spans="1:15" ht="12.75">
      <c r="A219" s="1"/>
      <c r="B219" s="15" t="s">
        <v>355</v>
      </c>
      <c r="C219" s="16" t="s">
        <v>356</v>
      </c>
      <c r="D219" s="22">
        <v>45000</v>
      </c>
      <c r="E219" s="22">
        <v>0</v>
      </c>
      <c r="F219" s="22">
        <v>0</v>
      </c>
      <c r="G219" s="22">
        <f>D219-E219+F219</f>
        <v>45000</v>
      </c>
      <c r="H219" s="22">
        <v>0</v>
      </c>
      <c r="I219" s="22">
        <f>G219-H219</f>
        <v>45000</v>
      </c>
      <c r="J219" s="22">
        <v>0</v>
      </c>
      <c r="K219" s="23">
        <f>H219-J219</f>
        <v>0</v>
      </c>
      <c r="L219" s="23">
        <f>G219-J219</f>
        <v>45000</v>
      </c>
      <c r="M219" s="22">
        <v>0</v>
      </c>
      <c r="N219" s="22">
        <v>0</v>
      </c>
      <c r="O219" s="23">
        <f>J219-N219</f>
        <v>0</v>
      </c>
    </row>
    <row r="220" spans="1:15" ht="12.75">
      <c r="A220" s="1"/>
      <c r="B220" s="15" t="s">
        <v>76</v>
      </c>
      <c r="C220" s="16" t="s">
        <v>357</v>
      </c>
      <c r="D220" s="22">
        <v>98000</v>
      </c>
      <c r="E220" s="22">
        <v>0</v>
      </c>
      <c r="F220" s="22">
        <v>0</v>
      </c>
      <c r="G220" s="22">
        <f>D220-E220+F220</f>
        <v>98000</v>
      </c>
      <c r="H220" s="22">
        <v>0</v>
      </c>
      <c r="I220" s="22">
        <f>G220-H220</f>
        <v>98000</v>
      </c>
      <c r="J220" s="22">
        <v>0</v>
      </c>
      <c r="K220" s="23">
        <f>H220-J220</f>
        <v>0</v>
      </c>
      <c r="L220" s="23">
        <f>G220-J220</f>
        <v>98000</v>
      </c>
      <c r="M220" s="22">
        <v>0</v>
      </c>
      <c r="N220" s="22">
        <v>0</v>
      </c>
      <c r="O220" s="23">
        <f>J220-N220</f>
        <v>0</v>
      </c>
    </row>
    <row r="221" spans="1:15" ht="12.75">
      <c r="A221" s="1"/>
      <c r="B221" s="15" t="s">
        <v>358</v>
      </c>
      <c r="C221" s="16" t="s">
        <v>359</v>
      </c>
      <c r="D221" s="22">
        <v>20000</v>
      </c>
      <c r="E221" s="22">
        <v>0</v>
      </c>
      <c r="F221" s="22">
        <v>0</v>
      </c>
      <c r="G221" s="22">
        <f>D221-E221+F221</f>
        <v>20000</v>
      </c>
      <c r="H221" s="22">
        <v>0</v>
      </c>
      <c r="I221" s="22">
        <f>G221-H221</f>
        <v>20000</v>
      </c>
      <c r="J221" s="22">
        <v>0</v>
      </c>
      <c r="K221" s="23">
        <f>H221-J221</f>
        <v>0</v>
      </c>
      <c r="L221" s="23">
        <f>G221-J221</f>
        <v>20000</v>
      </c>
      <c r="M221" s="22">
        <v>0</v>
      </c>
      <c r="N221" s="22">
        <v>0</v>
      </c>
      <c r="O221" s="23">
        <f>J221-N221</f>
        <v>0</v>
      </c>
    </row>
    <row r="222" spans="1:15" ht="12.75">
      <c r="A222" s="1"/>
      <c r="B222" s="17"/>
      <c r="C222" s="16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ht="12.75">
      <c r="A223" s="1"/>
      <c r="B223" s="13" t="s">
        <v>360</v>
      </c>
      <c r="C223" s="14" t="s">
        <v>361</v>
      </c>
      <c r="D223" s="21">
        <f aca="true" t="shared" si="84" ref="D223:O223">SUBTOTAL(9,D224:D226)</f>
        <v>1030000</v>
      </c>
      <c r="E223" s="21">
        <f t="shared" si="84"/>
        <v>0</v>
      </c>
      <c r="F223" s="21">
        <f t="shared" si="84"/>
        <v>0</v>
      </c>
      <c r="G223" s="21">
        <f t="shared" si="84"/>
        <v>1030000</v>
      </c>
      <c r="H223" s="21">
        <f t="shared" si="84"/>
        <v>471627.85</v>
      </c>
      <c r="I223" s="21">
        <f t="shared" si="84"/>
        <v>558372.15</v>
      </c>
      <c r="J223" s="21">
        <f t="shared" si="84"/>
        <v>144401.84999999998</v>
      </c>
      <c r="K223" s="21">
        <f t="shared" si="84"/>
        <v>327226</v>
      </c>
      <c r="L223" s="21">
        <f t="shared" si="84"/>
        <v>885598.15</v>
      </c>
      <c r="M223" s="21">
        <f t="shared" si="84"/>
        <v>144401.84999999998</v>
      </c>
      <c r="N223" s="21">
        <f t="shared" si="84"/>
        <v>144401.84999999998</v>
      </c>
      <c r="O223" s="21">
        <f t="shared" si="84"/>
        <v>0</v>
      </c>
    </row>
    <row r="224" spans="1:15" ht="12.75">
      <c r="A224" s="1"/>
      <c r="B224" s="15" t="s">
        <v>362</v>
      </c>
      <c r="C224" s="16" t="s">
        <v>363</v>
      </c>
      <c r="D224" s="22">
        <v>1020000</v>
      </c>
      <c r="E224" s="22">
        <v>0</v>
      </c>
      <c r="F224" s="22">
        <v>0</v>
      </c>
      <c r="G224" s="22">
        <f>D224-E224+F224</f>
        <v>1020000</v>
      </c>
      <c r="H224" s="22">
        <v>471627.85</v>
      </c>
      <c r="I224" s="22">
        <f>G224-H224</f>
        <v>548372.15</v>
      </c>
      <c r="J224" s="22">
        <v>144401.84999999998</v>
      </c>
      <c r="K224" s="23">
        <f>H224-J224</f>
        <v>327226</v>
      </c>
      <c r="L224" s="23">
        <f>G224-J224</f>
        <v>875598.15</v>
      </c>
      <c r="M224" s="22">
        <v>144401.84999999998</v>
      </c>
      <c r="N224" s="22">
        <v>144401.84999999998</v>
      </c>
      <c r="O224" s="23">
        <f>J224-N224</f>
        <v>0</v>
      </c>
    </row>
    <row r="225" spans="1:15" ht="12.75">
      <c r="A225" s="1"/>
      <c r="B225" s="15" t="s">
        <v>364</v>
      </c>
      <c r="C225" s="16" t="s">
        <v>365</v>
      </c>
      <c r="D225" s="22">
        <v>10000</v>
      </c>
      <c r="E225" s="22">
        <v>0</v>
      </c>
      <c r="F225" s="22">
        <v>0</v>
      </c>
      <c r="G225" s="22">
        <f>D225-E225+F225</f>
        <v>10000</v>
      </c>
      <c r="H225" s="22">
        <v>0</v>
      </c>
      <c r="I225" s="22">
        <f>G225-H225</f>
        <v>10000</v>
      </c>
      <c r="J225" s="22">
        <v>0</v>
      </c>
      <c r="K225" s="23">
        <f>H225-J225</f>
        <v>0</v>
      </c>
      <c r="L225" s="23">
        <f>G225-J225</f>
        <v>10000</v>
      </c>
      <c r="M225" s="22">
        <v>0</v>
      </c>
      <c r="N225" s="22">
        <v>0</v>
      </c>
      <c r="O225" s="23">
        <f>J225-N225</f>
        <v>0</v>
      </c>
    </row>
    <row r="226" spans="1:15" ht="12.75">
      <c r="A226" s="1"/>
      <c r="B226" s="17"/>
      <c r="C226" s="16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ht="12.75">
      <c r="A227" s="1"/>
      <c r="B227" s="13" t="s">
        <v>366</v>
      </c>
      <c r="C227" s="14" t="s">
        <v>367</v>
      </c>
      <c r="D227" s="21">
        <f aca="true" t="shared" si="85" ref="D227:O227">SUBTOTAL(9,D228:D230)</f>
        <v>2500000</v>
      </c>
      <c r="E227" s="21">
        <f t="shared" si="85"/>
        <v>790000</v>
      </c>
      <c r="F227" s="21">
        <f t="shared" si="85"/>
        <v>2040000</v>
      </c>
      <c r="G227" s="21">
        <f t="shared" si="85"/>
        <v>3750000</v>
      </c>
      <c r="H227" s="21">
        <f t="shared" si="85"/>
        <v>3189610</v>
      </c>
      <c r="I227" s="21">
        <f t="shared" si="85"/>
        <v>560390</v>
      </c>
      <c r="J227" s="21">
        <f t="shared" si="85"/>
        <v>2549610</v>
      </c>
      <c r="K227" s="21">
        <f t="shared" si="85"/>
        <v>640000</v>
      </c>
      <c r="L227" s="21">
        <f t="shared" si="85"/>
        <v>1200390</v>
      </c>
      <c r="M227" s="21">
        <f t="shared" si="85"/>
        <v>2549610</v>
      </c>
      <c r="N227" s="21">
        <f t="shared" si="85"/>
        <v>2549610</v>
      </c>
      <c r="O227" s="21">
        <f t="shared" si="85"/>
        <v>0</v>
      </c>
    </row>
    <row r="228" spans="1:15" ht="12.75">
      <c r="A228" s="1"/>
      <c r="B228" s="15" t="s">
        <v>368</v>
      </c>
      <c r="C228" s="16" t="s">
        <v>369</v>
      </c>
      <c r="D228" s="22">
        <v>2500000</v>
      </c>
      <c r="E228" s="22">
        <v>150000</v>
      </c>
      <c r="F228" s="22">
        <v>480000</v>
      </c>
      <c r="G228" s="22">
        <f>D228-E228+F228</f>
        <v>2830000</v>
      </c>
      <c r="H228" s="22">
        <v>2549610</v>
      </c>
      <c r="I228" s="22">
        <f>G228-H228</f>
        <v>280390</v>
      </c>
      <c r="J228" s="22">
        <v>2549610</v>
      </c>
      <c r="K228" s="23">
        <f>H228-J228</f>
        <v>0</v>
      </c>
      <c r="L228" s="23">
        <f>G228-J228</f>
        <v>280390</v>
      </c>
      <c r="M228" s="22">
        <v>2549610</v>
      </c>
      <c r="N228" s="22">
        <v>2549610</v>
      </c>
      <c r="O228" s="23">
        <f>J228-N228</f>
        <v>0</v>
      </c>
    </row>
    <row r="229" spans="1:15" ht="12.75">
      <c r="A229" s="1"/>
      <c r="B229" s="15" t="s">
        <v>445</v>
      </c>
      <c r="C229" s="16" t="s">
        <v>446</v>
      </c>
      <c r="D229" s="22">
        <v>0</v>
      </c>
      <c r="E229" s="22">
        <v>640000</v>
      </c>
      <c r="F229" s="22">
        <v>1560000</v>
      </c>
      <c r="G229" s="22">
        <f>D229-E229+F229</f>
        <v>920000</v>
      </c>
      <c r="H229" s="22">
        <v>640000</v>
      </c>
      <c r="I229" s="22">
        <f>G229-H229</f>
        <v>280000</v>
      </c>
      <c r="J229" s="22">
        <v>0</v>
      </c>
      <c r="K229" s="23">
        <f>H229-J229</f>
        <v>640000</v>
      </c>
      <c r="L229" s="23">
        <f>G229-J229</f>
        <v>920000</v>
      </c>
      <c r="M229" s="22">
        <v>0</v>
      </c>
      <c r="N229" s="22">
        <v>0</v>
      </c>
      <c r="O229" s="23">
        <f>J229-N229</f>
        <v>0</v>
      </c>
    </row>
    <row r="230" spans="1:15" ht="12.75">
      <c r="A230" s="1"/>
      <c r="B230" s="17"/>
      <c r="C230" s="16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15" ht="12.75">
      <c r="A231" s="1"/>
      <c r="B231" s="13" t="s">
        <v>370</v>
      </c>
      <c r="C231" s="14" t="s">
        <v>371</v>
      </c>
      <c r="D231" s="21">
        <f aca="true" t="shared" si="86" ref="D231:O231">SUBTOTAL(9,D232:D239)</f>
        <v>2059000</v>
      </c>
      <c r="E231" s="21">
        <f t="shared" si="86"/>
        <v>2655000</v>
      </c>
      <c r="F231" s="21">
        <f t="shared" si="86"/>
        <v>4605000</v>
      </c>
      <c r="G231" s="21">
        <f t="shared" si="86"/>
        <v>4009000</v>
      </c>
      <c r="H231" s="21">
        <f t="shared" si="86"/>
        <v>2090249</v>
      </c>
      <c r="I231" s="21">
        <f t="shared" si="86"/>
        <v>1918751</v>
      </c>
      <c r="J231" s="21">
        <f t="shared" si="86"/>
        <v>508365</v>
      </c>
      <c r="K231" s="21">
        <f t="shared" si="86"/>
        <v>1581884</v>
      </c>
      <c r="L231" s="21">
        <f t="shared" si="86"/>
        <v>3500635</v>
      </c>
      <c r="M231" s="21">
        <f t="shared" si="86"/>
        <v>508365</v>
      </c>
      <c r="N231" s="21">
        <f t="shared" si="86"/>
        <v>508365</v>
      </c>
      <c r="O231" s="21">
        <f t="shared" si="86"/>
        <v>0</v>
      </c>
    </row>
    <row r="232" spans="1:15" ht="12.75">
      <c r="A232" s="1"/>
      <c r="B232" s="15" t="s">
        <v>372</v>
      </c>
      <c r="C232" s="16" t="s">
        <v>373</v>
      </c>
      <c r="D232" s="22">
        <v>1205000</v>
      </c>
      <c r="E232" s="22">
        <v>2200000</v>
      </c>
      <c r="F232" s="22">
        <v>4000000</v>
      </c>
      <c r="G232" s="22">
        <f aca="true" t="shared" si="87" ref="G232:G238">D232-E232+F232</f>
        <v>3005000</v>
      </c>
      <c r="H232" s="22">
        <v>2022649.8</v>
      </c>
      <c r="I232" s="22">
        <f aca="true" t="shared" si="88" ref="I232:I238">G232-H232</f>
        <v>982350.2</v>
      </c>
      <c r="J232" s="22">
        <v>440765.8</v>
      </c>
      <c r="K232" s="23">
        <f aca="true" t="shared" si="89" ref="K232:K238">H232-J232</f>
        <v>1581884</v>
      </c>
      <c r="L232" s="23">
        <f aca="true" t="shared" si="90" ref="L232:L238">G232-J232</f>
        <v>2564234.2</v>
      </c>
      <c r="M232" s="22">
        <v>440765.8</v>
      </c>
      <c r="N232" s="22">
        <v>440765.8</v>
      </c>
      <c r="O232" s="23">
        <f aca="true" t="shared" si="91" ref="O232:O238">J232-N232</f>
        <v>0</v>
      </c>
    </row>
    <row r="233" spans="1:15" ht="12.75">
      <c r="A233" s="1"/>
      <c r="B233" s="15" t="s">
        <v>374</v>
      </c>
      <c r="C233" s="16" t="s">
        <v>375</v>
      </c>
      <c r="D233" s="22">
        <v>184000</v>
      </c>
      <c r="E233" s="22">
        <v>15000</v>
      </c>
      <c r="F233" s="22">
        <v>15000</v>
      </c>
      <c r="G233" s="22">
        <f t="shared" si="87"/>
        <v>184000</v>
      </c>
      <c r="H233" s="22">
        <v>0</v>
      </c>
      <c r="I233" s="22">
        <f t="shared" si="88"/>
        <v>184000</v>
      </c>
      <c r="J233" s="22">
        <v>0</v>
      </c>
      <c r="K233" s="23">
        <f t="shared" si="89"/>
        <v>0</v>
      </c>
      <c r="L233" s="23">
        <f t="shared" si="90"/>
        <v>184000</v>
      </c>
      <c r="M233" s="22">
        <v>0</v>
      </c>
      <c r="N233" s="22">
        <v>0</v>
      </c>
      <c r="O233" s="23">
        <f t="shared" si="91"/>
        <v>0</v>
      </c>
    </row>
    <row r="234" spans="1:15" ht="12.75">
      <c r="A234" s="1"/>
      <c r="B234" s="15" t="s">
        <v>376</v>
      </c>
      <c r="C234" s="16" t="s">
        <v>377</v>
      </c>
      <c r="D234" s="22">
        <v>300000</v>
      </c>
      <c r="E234" s="22">
        <v>250000</v>
      </c>
      <c r="F234" s="22">
        <v>250000</v>
      </c>
      <c r="G234" s="22">
        <f t="shared" si="87"/>
        <v>300000</v>
      </c>
      <c r="H234" s="22">
        <v>27498</v>
      </c>
      <c r="I234" s="22">
        <f t="shared" si="88"/>
        <v>272502</v>
      </c>
      <c r="J234" s="22">
        <v>27498</v>
      </c>
      <c r="K234" s="23">
        <f t="shared" si="89"/>
        <v>0</v>
      </c>
      <c r="L234" s="23">
        <f t="shared" si="90"/>
        <v>272502</v>
      </c>
      <c r="M234" s="22">
        <v>27498</v>
      </c>
      <c r="N234" s="22">
        <v>27498</v>
      </c>
      <c r="O234" s="23">
        <f t="shared" si="91"/>
        <v>0</v>
      </c>
    </row>
    <row r="235" spans="1:15" ht="12.75">
      <c r="A235" s="1"/>
      <c r="B235" s="15" t="s">
        <v>378</v>
      </c>
      <c r="C235" s="16" t="s">
        <v>379</v>
      </c>
      <c r="D235" s="22">
        <v>250000</v>
      </c>
      <c r="E235" s="22">
        <v>190000</v>
      </c>
      <c r="F235" s="22">
        <v>300000</v>
      </c>
      <c r="G235" s="22">
        <f t="shared" si="87"/>
        <v>360000</v>
      </c>
      <c r="H235" s="22">
        <v>0</v>
      </c>
      <c r="I235" s="22">
        <f t="shared" si="88"/>
        <v>360000</v>
      </c>
      <c r="J235" s="22">
        <v>0</v>
      </c>
      <c r="K235" s="23">
        <f t="shared" si="89"/>
        <v>0</v>
      </c>
      <c r="L235" s="23">
        <f t="shared" si="90"/>
        <v>360000</v>
      </c>
      <c r="M235" s="22">
        <v>0</v>
      </c>
      <c r="N235" s="22">
        <v>0</v>
      </c>
      <c r="O235" s="23">
        <f t="shared" si="91"/>
        <v>0</v>
      </c>
    </row>
    <row r="236" spans="1:15" ht="12.75">
      <c r="A236" s="1"/>
      <c r="B236" s="15" t="s">
        <v>380</v>
      </c>
      <c r="C236" s="16" t="s">
        <v>381</v>
      </c>
      <c r="D236" s="22">
        <v>80000</v>
      </c>
      <c r="E236" s="22">
        <v>0</v>
      </c>
      <c r="F236" s="22">
        <v>0</v>
      </c>
      <c r="G236" s="22">
        <f t="shared" si="87"/>
        <v>80000</v>
      </c>
      <c r="H236" s="22">
        <v>4176</v>
      </c>
      <c r="I236" s="22">
        <f t="shared" si="88"/>
        <v>75824</v>
      </c>
      <c r="J236" s="22">
        <v>4176</v>
      </c>
      <c r="K236" s="23">
        <f t="shared" si="89"/>
        <v>0</v>
      </c>
      <c r="L236" s="23">
        <f t="shared" si="90"/>
        <v>75824</v>
      </c>
      <c r="M236" s="22">
        <v>4176</v>
      </c>
      <c r="N236" s="22">
        <v>4176</v>
      </c>
      <c r="O236" s="23">
        <f t="shared" si="91"/>
        <v>0</v>
      </c>
    </row>
    <row r="237" spans="1:15" ht="12.75">
      <c r="A237" s="1"/>
      <c r="B237" s="15" t="s">
        <v>382</v>
      </c>
      <c r="C237" s="16" t="s">
        <v>383</v>
      </c>
      <c r="D237" s="22">
        <v>40000</v>
      </c>
      <c r="E237" s="22">
        <v>0</v>
      </c>
      <c r="F237" s="22">
        <v>0</v>
      </c>
      <c r="G237" s="22">
        <f t="shared" si="87"/>
        <v>40000</v>
      </c>
      <c r="H237" s="22">
        <v>0</v>
      </c>
      <c r="I237" s="22">
        <f t="shared" si="88"/>
        <v>40000</v>
      </c>
      <c r="J237" s="22">
        <v>0</v>
      </c>
      <c r="K237" s="23">
        <f t="shared" si="89"/>
        <v>0</v>
      </c>
      <c r="L237" s="23">
        <f t="shared" si="90"/>
        <v>40000</v>
      </c>
      <c r="M237" s="22">
        <v>0</v>
      </c>
      <c r="N237" s="22">
        <v>0</v>
      </c>
      <c r="O237" s="23">
        <f t="shared" si="91"/>
        <v>0</v>
      </c>
    </row>
    <row r="238" spans="1:15" ht="12.75">
      <c r="A238" s="1"/>
      <c r="B238" s="15" t="s">
        <v>384</v>
      </c>
      <c r="C238" s="16" t="s">
        <v>385</v>
      </c>
      <c r="D238" s="22">
        <v>0</v>
      </c>
      <c r="E238" s="22">
        <v>0</v>
      </c>
      <c r="F238" s="22">
        <v>40000</v>
      </c>
      <c r="G238" s="22">
        <f t="shared" si="87"/>
        <v>40000</v>
      </c>
      <c r="H238" s="22">
        <v>35925.2</v>
      </c>
      <c r="I238" s="22">
        <f t="shared" si="88"/>
        <v>4074.800000000003</v>
      </c>
      <c r="J238" s="22">
        <v>35925.2</v>
      </c>
      <c r="K238" s="23">
        <f t="shared" si="89"/>
        <v>0</v>
      </c>
      <c r="L238" s="23">
        <f t="shared" si="90"/>
        <v>4074.800000000003</v>
      </c>
      <c r="M238" s="22">
        <v>35925.2</v>
      </c>
      <c r="N238" s="22">
        <v>35925.2</v>
      </c>
      <c r="O238" s="23">
        <f t="shared" si="91"/>
        <v>0</v>
      </c>
    </row>
    <row r="239" spans="1:15" ht="12.75">
      <c r="A239" s="1"/>
      <c r="B239" s="17"/>
      <c r="C239" s="16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ht="12.75">
      <c r="A240" s="1"/>
      <c r="B240" s="13" t="s">
        <v>386</v>
      </c>
      <c r="C240" s="14" t="s">
        <v>435</v>
      </c>
      <c r="D240" s="21">
        <f aca="true" t="shared" si="92" ref="D240:O240">SUBTOTAL(9,D241:D241)</f>
        <v>0</v>
      </c>
      <c r="E240" s="21">
        <f t="shared" si="92"/>
        <v>0</v>
      </c>
      <c r="F240" s="21">
        <f t="shared" si="92"/>
        <v>0</v>
      </c>
      <c r="G240" s="21">
        <f t="shared" si="92"/>
        <v>0</v>
      </c>
      <c r="H240" s="21">
        <f t="shared" si="92"/>
        <v>0</v>
      </c>
      <c r="I240" s="21">
        <f t="shared" si="92"/>
        <v>0</v>
      </c>
      <c r="J240" s="21">
        <f t="shared" si="92"/>
        <v>0</v>
      </c>
      <c r="K240" s="21">
        <f t="shared" si="92"/>
        <v>0</v>
      </c>
      <c r="L240" s="21">
        <f t="shared" si="92"/>
        <v>0</v>
      </c>
      <c r="M240" s="21">
        <f t="shared" si="92"/>
        <v>0</v>
      </c>
      <c r="N240" s="21">
        <f t="shared" si="92"/>
        <v>0</v>
      </c>
      <c r="O240" s="21">
        <f t="shared" si="92"/>
        <v>0</v>
      </c>
    </row>
    <row r="241" spans="1:15" ht="12.75">
      <c r="A241" s="1"/>
      <c r="B241" s="17"/>
      <c r="C241" s="16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ht="12.75">
      <c r="A242" s="1"/>
      <c r="B242" s="13" t="s">
        <v>387</v>
      </c>
      <c r="C242" s="14" t="s">
        <v>388</v>
      </c>
      <c r="D242" s="21">
        <f aca="true" t="shared" si="93" ref="D242:O242">SUBTOTAL(9,D243:D245)</f>
        <v>550000</v>
      </c>
      <c r="E242" s="21">
        <f t="shared" si="93"/>
        <v>300000</v>
      </c>
      <c r="F242" s="21">
        <f t="shared" si="93"/>
        <v>300000</v>
      </c>
      <c r="G242" s="21">
        <f t="shared" si="93"/>
        <v>550000</v>
      </c>
      <c r="H242" s="21">
        <f t="shared" si="93"/>
        <v>69897.2</v>
      </c>
      <c r="I242" s="21">
        <f t="shared" si="93"/>
        <v>480102.8</v>
      </c>
      <c r="J242" s="21">
        <f t="shared" si="93"/>
        <v>37897.2</v>
      </c>
      <c r="K242" s="21">
        <f t="shared" si="93"/>
        <v>32000</v>
      </c>
      <c r="L242" s="21">
        <f t="shared" si="93"/>
        <v>512102.8</v>
      </c>
      <c r="M242" s="21">
        <f t="shared" si="93"/>
        <v>37897.2</v>
      </c>
      <c r="N242" s="21">
        <f t="shared" si="93"/>
        <v>37897.2</v>
      </c>
      <c r="O242" s="21">
        <f t="shared" si="93"/>
        <v>0</v>
      </c>
    </row>
    <row r="243" spans="1:15" ht="12.75">
      <c r="A243" s="1"/>
      <c r="B243" s="15" t="s">
        <v>391</v>
      </c>
      <c r="C243" s="16" t="s">
        <v>392</v>
      </c>
      <c r="D243" s="22">
        <v>400000</v>
      </c>
      <c r="E243" s="22">
        <v>300000</v>
      </c>
      <c r="F243" s="22">
        <v>300000</v>
      </c>
      <c r="G243" s="22">
        <f>D243-E243+F243</f>
        <v>400000</v>
      </c>
      <c r="H243" s="22">
        <v>69897.2</v>
      </c>
      <c r="I243" s="22">
        <f>G243-H243</f>
        <v>330102.8</v>
      </c>
      <c r="J243" s="22">
        <v>37897.2</v>
      </c>
      <c r="K243" s="23">
        <f>H243-J243</f>
        <v>32000</v>
      </c>
      <c r="L243" s="23">
        <f>G243-J243</f>
        <v>362102.8</v>
      </c>
      <c r="M243" s="22">
        <v>37897.2</v>
      </c>
      <c r="N243" s="22">
        <v>37897.2</v>
      </c>
      <c r="O243" s="23">
        <f>J243-N243</f>
        <v>0</v>
      </c>
    </row>
    <row r="244" spans="1:15" ht="12.75">
      <c r="A244" s="1"/>
      <c r="B244" s="15" t="s">
        <v>393</v>
      </c>
      <c r="C244" s="16" t="s">
        <v>394</v>
      </c>
      <c r="D244" s="22">
        <v>150000</v>
      </c>
      <c r="E244" s="22">
        <v>0</v>
      </c>
      <c r="F244" s="22">
        <v>0</v>
      </c>
      <c r="G244" s="22">
        <f>D244-E244+F244</f>
        <v>150000</v>
      </c>
      <c r="H244" s="22">
        <v>0</v>
      </c>
      <c r="I244" s="22">
        <f>G244-H244</f>
        <v>150000</v>
      </c>
      <c r="J244" s="22">
        <v>0</v>
      </c>
      <c r="K244" s="23">
        <f>H244-J244</f>
        <v>0</v>
      </c>
      <c r="L244" s="23">
        <f>G244-J244</f>
        <v>150000</v>
      </c>
      <c r="M244" s="22">
        <v>0</v>
      </c>
      <c r="N244" s="22">
        <v>0</v>
      </c>
      <c r="O244" s="23">
        <f>J244-N244</f>
        <v>0</v>
      </c>
    </row>
    <row r="245" spans="1:15" ht="12.75">
      <c r="A245" s="1"/>
      <c r="B245" s="17"/>
      <c r="C245" s="16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ht="12.75">
      <c r="A246" s="1"/>
      <c r="B246" s="13" t="s">
        <v>389</v>
      </c>
      <c r="C246" s="14" t="s">
        <v>390</v>
      </c>
      <c r="D246" s="21">
        <f aca="true" t="shared" si="94" ref="D246:O246">SUBTOTAL(9,D247:D247)</f>
        <v>0</v>
      </c>
      <c r="E246" s="21">
        <f t="shared" si="94"/>
        <v>0</v>
      </c>
      <c r="F246" s="21">
        <f t="shared" si="94"/>
        <v>0</v>
      </c>
      <c r="G246" s="21">
        <f t="shared" si="94"/>
        <v>0</v>
      </c>
      <c r="H246" s="21">
        <f t="shared" si="94"/>
        <v>0</v>
      </c>
      <c r="I246" s="21">
        <f t="shared" si="94"/>
        <v>0</v>
      </c>
      <c r="J246" s="21">
        <f t="shared" si="94"/>
        <v>0</v>
      </c>
      <c r="K246" s="21">
        <f t="shared" si="94"/>
        <v>0</v>
      </c>
      <c r="L246" s="21">
        <f t="shared" si="94"/>
        <v>0</v>
      </c>
      <c r="M246" s="21">
        <f t="shared" si="94"/>
        <v>0</v>
      </c>
      <c r="N246" s="21">
        <f t="shared" si="94"/>
        <v>0</v>
      </c>
      <c r="O246" s="21">
        <f t="shared" si="94"/>
        <v>0</v>
      </c>
    </row>
    <row r="247" spans="1:15" ht="12.75">
      <c r="A247" s="1"/>
      <c r="B247" s="2"/>
      <c r="C247" s="1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1:15" ht="12.75">
      <c r="A248" s="1"/>
      <c r="B248" s="26" t="str">
        <f>"TOTAL CAPITULO "&amp;B210&amp;":"</f>
        <v>TOTAL CAPITULO 5000:</v>
      </c>
      <c r="C248" s="26"/>
      <c r="D248" s="24">
        <f aca="true" t="shared" si="95" ref="D248:O248">SUBTOTAL(9,D212:D247)</f>
        <v>8642000</v>
      </c>
      <c r="E248" s="24">
        <f t="shared" si="95"/>
        <v>4772000</v>
      </c>
      <c r="F248" s="24">
        <f t="shared" si="95"/>
        <v>7972000</v>
      </c>
      <c r="G248" s="24">
        <f t="shared" si="95"/>
        <v>11842000</v>
      </c>
      <c r="H248" s="24">
        <f t="shared" si="95"/>
        <v>6263990.340000001</v>
      </c>
      <c r="I248" s="24">
        <f t="shared" si="95"/>
        <v>5578009.659999999</v>
      </c>
      <c r="J248" s="24">
        <f t="shared" si="95"/>
        <v>3682880.34</v>
      </c>
      <c r="K248" s="24">
        <f t="shared" si="95"/>
        <v>2581110</v>
      </c>
      <c r="L248" s="24">
        <f t="shared" si="95"/>
        <v>8159119.66</v>
      </c>
      <c r="M248" s="24">
        <f t="shared" si="95"/>
        <v>3682880.34</v>
      </c>
      <c r="N248" s="24">
        <f t="shared" si="95"/>
        <v>3677409.7800000003</v>
      </c>
      <c r="O248" s="24">
        <f t="shared" si="95"/>
        <v>5470.560000000001</v>
      </c>
    </row>
    <row r="249" spans="1:15" ht="12.75">
      <c r="A249" s="1"/>
      <c r="B249" s="2"/>
      <c r="C249" s="1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1:15" ht="12.75">
      <c r="A250" s="1"/>
      <c r="B250" s="9" t="s">
        <v>66</v>
      </c>
      <c r="C250" s="12" t="s">
        <v>67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1:15" ht="12.75">
      <c r="A251" s="1"/>
      <c r="B251" s="2"/>
      <c r="C251" s="1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1:15" ht="12.75">
      <c r="A252" s="1"/>
      <c r="B252" s="13" t="s">
        <v>68</v>
      </c>
      <c r="C252" s="14" t="s">
        <v>69</v>
      </c>
      <c r="D252" s="21">
        <f aca="true" t="shared" si="96" ref="D252:O252">SUBTOTAL(9,D253:D254)</f>
        <v>287250000</v>
      </c>
      <c r="E252" s="21">
        <f t="shared" si="96"/>
        <v>355611740.61</v>
      </c>
      <c r="F252" s="21">
        <f t="shared" si="96"/>
        <v>750185409.6099999</v>
      </c>
      <c r="G252" s="21">
        <f t="shared" si="96"/>
        <v>681823668.9999999</v>
      </c>
      <c r="H252" s="21">
        <f t="shared" si="96"/>
        <v>413614122.34</v>
      </c>
      <c r="I252" s="21">
        <f t="shared" si="96"/>
        <v>268209546.6599999</v>
      </c>
      <c r="J252" s="21">
        <f t="shared" si="96"/>
        <v>249265023.8</v>
      </c>
      <c r="K252" s="21">
        <f t="shared" si="96"/>
        <v>164349098.53999996</v>
      </c>
      <c r="L252" s="21">
        <f t="shared" si="96"/>
        <v>432558645.19999987</v>
      </c>
      <c r="M252" s="21">
        <f t="shared" si="96"/>
        <v>243499175.29</v>
      </c>
      <c r="N252" s="21">
        <f t="shared" si="96"/>
        <v>238930131.53</v>
      </c>
      <c r="O252" s="21">
        <f t="shared" si="96"/>
        <v>10334892.27000001</v>
      </c>
    </row>
    <row r="253" spans="1:15" ht="12.75">
      <c r="A253" s="1"/>
      <c r="B253" s="15" t="s">
        <v>70</v>
      </c>
      <c r="C253" s="16" t="s">
        <v>71</v>
      </c>
      <c r="D253" s="22">
        <v>287250000</v>
      </c>
      <c r="E253" s="22">
        <v>355611740.61</v>
      </c>
      <c r="F253" s="22">
        <v>750185409.6099999</v>
      </c>
      <c r="G253" s="22">
        <f>D253-E253+F253</f>
        <v>681823668.9999999</v>
      </c>
      <c r="H253" s="22">
        <v>413614122.34</v>
      </c>
      <c r="I253" s="22">
        <f>G253-H253</f>
        <v>268209546.6599999</v>
      </c>
      <c r="J253" s="22">
        <v>249265023.8</v>
      </c>
      <c r="K253" s="23">
        <f>H253-J253</f>
        <v>164349098.53999996</v>
      </c>
      <c r="L253" s="23">
        <f>G253-J253</f>
        <v>432558645.19999987</v>
      </c>
      <c r="M253" s="22">
        <v>243499175.29</v>
      </c>
      <c r="N253" s="22">
        <v>238930131.53</v>
      </c>
      <c r="O253" s="23">
        <f>J253-N253</f>
        <v>10334892.27000001</v>
      </c>
    </row>
    <row r="254" spans="1:15" ht="12.75">
      <c r="A254" s="1"/>
      <c r="B254" s="2"/>
      <c r="C254" s="1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 ht="12.75">
      <c r="A255" s="1"/>
      <c r="B255" s="13" t="s">
        <v>395</v>
      </c>
      <c r="C255" s="14" t="s">
        <v>396</v>
      </c>
      <c r="D255" s="21">
        <f aca="true" t="shared" si="97" ref="D255:O255">SUBTOTAL(9,D256:D256)</f>
        <v>0</v>
      </c>
      <c r="E255" s="21">
        <f t="shared" si="97"/>
        <v>0</v>
      </c>
      <c r="F255" s="21">
        <f t="shared" si="97"/>
        <v>0</v>
      </c>
      <c r="G255" s="21">
        <f t="shared" si="97"/>
        <v>0</v>
      </c>
      <c r="H255" s="21">
        <f t="shared" si="97"/>
        <v>0</v>
      </c>
      <c r="I255" s="21">
        <f t="shared" si="97"/>
        <v>0</v>
      </c>
      <c r="J255" s="21">
        <f t="shared" si="97"/>
        <v>0</v>
      </c>
      <c r="K255" s="21">
        <f t="shared" si="97"/>
        <v>0</v>
      </c>
      <c r="L255" s="21">
        <f t="shared" si="97"/>
        <v>0</v>
      </c>
      <c r="M255" s="21">
        <f t="shared" si="97"/>
        <v>0</v>
      </c>
      <c r="N255" s="21">
        <f t="shared" si="97"/>
        <v>0</v>
      </c>
      <c r="O255" s="21">
        <f t="shared" si="97"/>
        <v>0</v>
      </c>
    </row>
    <row r="256" spans="1:15" ht="12.75">
      <c r="A256" s="1"/>
      <c r="B256" s="2"/>
      <c r="C256" s="1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1:15" ht="12.75">
      <c r="A257" s="1"/>
      <c r="B257" s="13" t="s">
        <v>397</v>
      </c>
      <c r="C257" s="14" t="s">
        <v>398</v>
      </c>
      <c r="D257" s="21">
        <f aca="true" t="shared" si="98" ref="D257:O257">SUBTOTAL(9,D258:D258)</f>
        <v>0</v>
      </c>
      <c r="E257" s="21">
        <f t="shared" si="98"/>
        <v>0</v>
      </c>
      <c r="F257" s="21">
        <f t="shared" si="98"/>
        <v>0</v>
      </c>
      <c r="G257" s="21">
        <f t="shared" si="98"/>
        <v>0</v>
      </c>
      <c r="H257" s="21">
        <f t="shared" si="98"/>
        <v>0</v>
      </c>
      <c r="I257" s="21">
        <f t="shared" si="98"/>
        <v>0</v>
      </c>
      <c r="J257" s="21">
        <f t="shared" si="98"/>
        <v>0</v>
      </c>
      <c r="K257" s="21">
        <f t="shared" si="98"/>
        <v>0</v>
      </c>
      <c r="L257" s="21">
        <f t="shared" si="98"/>
        <v>0</v>
      </c>
      <c r="M257" s="21">
        <f t="shared" si="98"/>
        <v>0</v>
      </c>
      <c r="N257" s="21">
        <f t="shared" si="98"/>
        <v>0</v>
      </c>
      <c r="O257" s="21">
        <f t="shared" si="98"/>
        <v>0</v>
      </c>
    </row>
    <row r="258" spans="1:15" ht="12.75">
      <c r="A258" s="1"/>
      <c r="B258" s="2"/>
      <c r="C258" s="1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1:15" ht="12.75">
      <c r="A259" s="1"/>
      <c r="B259" s="26" t="str">
        <f>"TOTAL CAPITULO "&amp;B250&amp;":"</f>
        <v>TOTAL CAPITULO 6000:</v>
      </c>
      <c r="C259" s="26"/>
      <c r="D259" s="24">
        <f aca="true" t="shared" si="99" ref="D259:O259">SUBTOTAL(9,D252:D258)</f>
        <v>287250000</v>
      </c>
      <c r="E259" s="24">
        <f t="shared" si="99"/>
        <v>355611740.61</v>
      </c>
      <c r="F259" s="24">
        <f t="shared" si="99"/>
        <v>750185409.6099999</v>
      </c>
      <c r="G259" s="24">
        <f t="shared" si="99"/>
        <v>681823668.9999999</v>
      </c>
      <c r="H259" s="24">
        <f t="shared" si="99"/>
        <v>413614122.34</v>
      </c>
      <c r="I259" s="24">
        <f t="shared" si="99"/>
        <v>268209546.6599999</v>
      </c>
      <c r="J259" s="24">
        <f t="shared" si="99"/>
        <v>249265023.8</v>
      </c>
      <c r="K259" s="24">
        <f t="shared" si="99"/>
        <v>164349098.53999996</v>
      </c>
      <c r="L259" s="24">
        <f t="shared" si="99"/>
        <v>432558645.19999987</v>
      </c>
      <c r="M259" s="24">
        <f t="shared" si="99"/>
        <v>243499175.29</v>
      </c>
      <c r="N259" s="24">
        <f t="shared" si="99"/>
        <v>238930131.53</v>
      </c>
      <c r="O259" s="24">
        <f t="shared" si="99"/>
        <v>10334892.27000001</v>
      </c>
    </row>
    <row r="260" spans="1:15" ht="12.75">
      <c r="A260" s="1"/>
      <c r="B260" s="2"/>
      <c r="C260" s="1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 ht="12.75">
      <c r="A261" s="1"/>
      <c r="B261" s="9" t="s">
        <v>399</v>
      </c>
      <c r="C261" s="18" t="s">
        <v>400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 ht="12.75">
      <c r="A262" s="1"/>
      <c r="B262" s="2"/>
      <c r="C262" s="1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25.5">
      <c r="A263" s="1"/>
      <c r="B263" s="13" t="s">
        <v>401</v>
      </c>
      <c r="C263" s="14" t="s">
        <v>436</v>
      </c>
      <c r="D263" s="21">
        <f aca="true" t="shared" si="100" ref="D263:O263">SUBTOTAL(9,D264:D264)</f>
        <v>0</v>
      </c>
      <c r="E263" s="21">
        <f t="shared" si="100"/>
        <v>0</v>
      </c>
      <c r="F263" s="21">
        <f t="shared" si="100"/>
        <v>0</v>
      </c>
      <c r="G263" s="21">
        <f t="shared" si="100"/>
        <v>0</v>
      </c>
      <c r="H263" s="21">
        <f t="shared" si="100"/>
        <v>0</v>
      </c>
      <c r="I263" s="21">
        <f t="shared" si="100"/>
        <v>0</v>
      </c>
      <c r="J263" s="21">
        <f t="shared" si="100"/>
        <v>0</v>
      </c>
      <c r="K263" s="21">
        <f t="shared" si="100"/>
        <v>0</v>
      </c>
      <c r="L263" s="21">
        <f t="shared" si="100"/>
        <v>0</v>
      </c>
      <c r="M263" s="21">
        <f t="shared" si="100"/>
        <v>0</v>
      </c>
      <c r="N263" s="21">
        <f t="shared" si="100"/>
        <v>0</v>
      </c>
      <c r="O263" s="21">
        <f t="shared" si="100"/>
        <v>0</v>
      </c>
    </row>
    <row r="264" spans="1:15" ht="12.75">
      <c r="A264" s="1"/>
      <c r="B264" s="2"/>
      <c r="C264" s="1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1:15" ht="12.75">
      <c r="A265" s="1"/>
      <c r="B265" s="13" t="s">
        <v>402</v>
      </c>
      <c r="C265" s="14" t="s">
        <v>403</v>
      </c>
      <c r="D265" s="21">
        <f aca="true" t="shared" si="101" ref="D265:O265">SUBTOTAL(9,D266:D266)</f>
        <v>0</v>
      </c>
      <c r="E265" s="21">
        <f t="shared" si="101"/>
        <v>0</v>
      </c>
      <c r="F265" s="21">
        <f t="shared" si="101"/>
        <v>0</v>
      </c>
      <c r="G265" s="21">
        <f t="shared" si="101"/>
        <v>0</v>
      </c>
      <c r="H265" s="21">
        <f t="shared" si="101"/>
        <v>0</v>
      </c>
      <c r="I265" s="21">
        <f t="shared" si="101"/>
        <v>0</v>
      </c>
      <c r="J265" s="21">
        <f t="shared" si="101"/>
        <v>0</v>
      </c>
      <c r="K265" s="21">
        <f t="shared" si="101"/>
        <v>0</v>
      </c>
      <c r="L265" s="21">
        <f t="shared" si="101"/>
        <v>0</v>
      </c>
      <c r="M265" s="21">
        <f t="shared" si="101"/>
        <v>0</v>
      </c>
      <c r="N265" s="21">
        <f t="shared" si="101"/>
        <v>0</v>
      </c>
      <c r="O265" s="21">
        <f t="shared" si="101"/>
        <v>0</v>
      </c>
    </row>
    <row r="266" spans="1:15" ht="12.75">
      <c r="A266" s="1"/>
      <c r="B266" s="2"/>
      <c r="C266" s="1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1:15" ht="12.75">
      <c r="A267" s="1"/>
      <c r="B267" s="13" t="s">
        <v>404</v>
      </c>
      <c r="C267" s="14" t="s">
        <v>437</v>
      </c>
      <c r="D267" s="21">
        <f aca="true" t="shared" si="102" ref="D267:O267">SUBTOTAL(9,D268:D268)</f>
        <v>0</v>
      </c>
      <c r="E267" s="21">
        <f t="shared" si="102"/>
        <v>0</v>
      </c>
      <c r="F267" s="21">
        <f t="shared" si="102"/>
        <v>0</v>
      </c>
      <c r="G267" s="21">
        <f t="shared" si="102"/>
        <v>0</v>
      </c>
      <c r="H267" s="21">
        <f t="shared" si="102"/>
        <v>0</v>
      </c>
      <c r="I267" s="21">
        <f t="shared" si="102"/>
        <v>0</v>
      </c>
      <c r="J267" s="21">
        <f t="shared" si="102"/>
        <v>0</v>
      </c>
      <c r="K267" s="21">
        <f t="shared" si="102"/>
        <v>0</v>
      </c>
      <c r="L267" s="21">
        <f t="shared" si="102"/>
        <v>0</v>
      </c>
      <c r="M267" s="21">
        <f t="shared" si="102"/>
        <v>0</v>
      </c>
      <c r="N267" s="21">
        <f t="shared" si="102"/>
        <v>0</v>
      </c>
      <c r="O267" s="21">
        <f t="shared" si="102"/>
        <v>0</v>
      </c>
    </row>
    <row r="268" spans="1:15" ht="12.75">
      <c r="A268" s="1"/>
      <c r="B268" s="2"/>
      <c r="C268" s="1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1:15" ht="12.75">
      <c r="A269" s="1"/>
      <c r="B269" s="13" t="s">
        <v>405</v>
      </c>
      <c r="C269" s="14" t="s">
        <v>438</v>
      </c>
      <c r="D269" s="21">
        <f aca="true" t="shared" si="103" ref="D269:O269">SUBTOTAL(9,D270:D270)</f>
        <v>0</v>
      </c>
      <c r="E269" s="21">
        <f t="shared" si="103"/>
        <v>0</v>
      </c>
      <c r="F269" s="21">
        <f t="shared" si="103"/>
        <v>0</v>
      </c>
      <c r="G269" s="21">
        <f t="shared" si="103"/>
        <v>0</v>
      </c>
      <c r="H269" s="21">
        <f t="shared" si="103"/>
        <v>0</v>
      </c>
      <c r="I269" s="21">
        <f t="shared" si="103"/>
        <v>0</v>
      </c>
      <c r="J269" s="21">
        <f t="shared" si="103"/>
        <v>0</v>
      </c>
      <c r="K269" s="21">
        <f t="shared" si="103"/>
        <v>0</v>
      </c>
      <c r="L269" s="21">
        <f t="shared" si="103"/>
        <v>0</v>
      </c>
      <c r="M269" s="21">
        <f t="shared" si="103"/>
        <v>0</v>
      </c>
      <c r="N269" s="21">
        <f t="shared" si="103"/>
        <v>0</v>
      </c>
      <c r="O269" s="21">
        <f t="shared" si="103"/>
        <v>0</v>
      </c>
    </row>
    <row r="270" spans="1:15" ht="12.75">
      <c r="A270" s="1"/>
      <c r="B270" s="2"/>
      <c r="C270" s="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1:15" ht="25.5">
      <c r="A271" s="1"/>
      <c r="B271" s="13" t="s">
        <v>406</v>
      </c>
      <c r="C271" s="14" t="s">
        <v>439</v>
      </c>
      <c r="D271" s="21">
        <f aca="true" t="shared" si="104" ref="D271:O271">SUBTOTAL(9,D272:D272)</f>
        <v>0</v>
      </c>
      <c r="E271" s="21">
        <f t="shared" si="104"/>
        <v>0</v>
      </c>
      <c r="F271" s="21">
        <f t="shared" si="104"/>
        <v>0</v>
      </c>
      <c r="G271" s="21">
        <f t="shared" si="104"/>
        <v>0</v>
      </c>
      <c r="H271" s="21">
        <f t="shared" si="104"/>
        <v>0</v>
      </c>
      <c r="I271" s="21">
        <f t="shared" si="104"/>
        <v>0</v>
      </c>
      <c r="J271" s="21">
        <f t="shared" si="104"/>
        <v>0</v>
      </c>
      <c r="K271" s="21">
        <f t="shared" si="104"/>
        <v>0</v>
      </c>
      <c r="L271" s="21">
        <f t="shared" si="104"/>
        <v>0</v>
      </c>
      <c r="M271" s="21">
        <f t="shared" si="104"/>
        <v>0</v>
      </c>
      <c r="N271" s="21">
        <f t="shared" si="104"/>
        <v>0</v>
      </c>
      <c r="O271" s="21">
        <f t="shared" si="104"/>
        <v>0</v>
      </c>
    </row>
    <row r="272" spans="1:15" ht="12.75">
      <c r="A272" s="1"/>
      <c r="B272" s="2"/>
      <c r="C272" s="1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</row>
    <row r="273" spans="1:15" ht="12.75">
      <c r="A273" s="1"/>
      <c r="B273" s="13" t="s">
        <v>407</v>
      </c>
      <c r="C273" s="14" t="s">
        <v>408</v>
      </c>
      <c r="D273" s="21">
        <f aca="true" t="shared" si="105" ref="D273:O273">SUBTOTAL(9,D274:D274)</f>
        <v>0</v>
      </c>
      <c r="E273" s="21">
        <f t="shared" si="105"/>
        <v>0</v>
      </c>
      <c r="F273" s="21">
        <f t="shared" si="105"/>
        <v>0</v>
      </c>
      <c r="G273" s="21">
        <f t="shared" si="105"/>
        <v>0</v>
      </c>
      <c r="H273" s="21">
        <f t="shared" si="105"/>
        <v>0</v>
      </c>
      <c r="I273" s="21">
        <f t="shared" si="105"/>
        <v>0</v>
      </c>
      <c r="J273" s="21">
        <f t="shared" si="105"/>
        <v>0</v>
      </c>
      <c r="K273" s="21">
        <f t="shared" si="105"/>
        <v>0</v>
      </c>
      <c r="L273" s="21">
        <f t="shared" si="105"/>
        <v>0</v>
      </c>
      <c r="M273" s="21">
        <f t="shared" si="105"/>
        <v>0</v>
      </c>
      <c r="N273" s="21">
        <f t="shared" si="105"/>
        <v>0</v>
      </c>
      <c r="O273" s="21">
        <f t="shared" si="105"/>
        <v>0</v>
      </c>
    </row>
    <row r="274" spans="1:15" ht="12.75">
      <c r="A274" s="1"/>
      <c r="B274" s="2"/>
      <c r="C274" s="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1:15" ht="25.5">
      <c r="A275" s="1"/>
      <c r="B275" s="13" t="s">
        <v>409</v>
      </c>
      <c r="C275" s="14" t="s">
        <v>410</v>
      </c>
      <c r="D275" s="21">
        <f aca="true" t="shared" si="106" ref="D275:O275">SUBTOTAL(9,D276:D276)</f>
        <v>0</v>
      </c>
      <c r="E275" s="21">
        <f t="shared" si="106"/>
        <v>0</v>
      </c>
      <c r="F275" s="21">
        <f t="shared" si="106"/>
        <v>0</v>
      </c>
      <c r="G275" s="21">
        <f t="shared" si="106"/>
        <v>0</v>
      </c>
      <c r="H275" s="21">
        <f t="shared" si="106"/>
        <v>0</v>
      </c>
      <c r="I275" s="21">
        <f t="shared" si="106"/>
        <v>0</v>
      </c>
      <c r="J275" s="21">
        <f t="shared" si="106"/>
        <v>0</v>
      </c>
      <c r="K275" s="21">
        <f t="shared" si="106"/>
        <v>0</v>
      </c>
      <c r="L275" s="21">
        <f t="shared" si="106"/>
        <v>0</v>
      </c>
      <c r="M275" s="21">
        <f t="shared" si="106"/>
        <v>0</v>
      </c>
      <c r="N275" s="21">
        <f t="shared" si="106"/>
        <v>0</v>
      </c>
      <c r="O275" s="21">
        <f t="shared" si="106"/>
        <v>0</v>
      </c>
    </row>
    <row r="276" spans="1:15" ht="12.75">
      <c r="A276" s="1"/>
      <c r="B276" s="2"/>
      <c r="C276" s="1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</row>
    <row r="277" spans="1:15" ht="12.75">
      <c r="A277" s="1"/>
      <c r="B277" s="26" t="str">
        <f>"TOTAL CAPITULO "&amp;B261&amp;":"</f>
        <v>TOTAL CAPITULO 7000:</v>
      </c>
      <c r="C277" s="27"/>
      <c r="D277" s="24">
        <f aca="true" t="shared" si="107" ref="D277:O277">SUBTOTAL(9,D263:D276)</f>
        <v>0</v>
      </c>
      <c r="E277" s="24">
        <f t="shared" si="107"/>
        <v>0</v>
      </c>
      <c r="F277" s="24">
        <f t="shared" si="107"/>
        <v>0</v>
      </c>
      <c r="G277" s="24">
        <f t="shared" si="107"/>
        <v>0</v>
      </c>
      <c r="H277" s="24">
        <f t="shared" si="107"/>
        <v>0</v>
      </c>
      <c r="I277" s="24">
        <f t="shared" si="107"/>
        <v>0</v>
      </c>
      <c r="J277" s="24">
        <f t="shared" si="107"/>
        <v>0</v>
      </c>
      <c r="K277" s="24">
        <f t="shared" si="107"/>
        <v>0</v>
      </c>
      <c r="L277" s="24">
        <f t="shared" si="107"/>
        <v>0</v>
      </c>
      <c r="M277" s="24">
        <f t="shared" si="107"/>
        <v>0</v>
      </c>
      <c r="N277" s="24">
        <f t="shared" si="107"/>
        <v>0</v>
      </c>
      <c r="O277" s="24">
        <f t="shared" si="107"/>
        <v>0</v>
      </c>
    </row>
    <row r="278" spans="1:15" ht="12.75">
      <c r="A278" s="1"/>
      <c r="B278" s="2"/>
      <c r="C278" s="1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</row>
    <row r="279" spans="1:15" ht="12.75">
      <c r="A279" s="1"/>
      <c r="B279" s="9" t="s">
        <v>411</v>
      </c>
      <c r="C279" s="12" t="s">
        <v>412</v>
      </c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1:15" ht="12.75">
      <c r="A280" s="1"/>
      <c r="B280" s="2"/>
      <c r="C280" s="1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1:15" ht="12.75">
      <c r="A281" s="1"/>
      <c r="B281" s="13" t="s">
        <v>413</v>
      </c>
      <c r="C281" s="14" t="s">
        <v>414</v>
      </c>
      <c r="D281" s="21">
        <f aca="true" t="shared" si="108" ref="D281:O281">SUBTOTAL(9,D282:D282)</f>
        <v>0</v>
      </c>
      <c r="E281" s="21">
        <f t="shared" si="108"/>
        <v>0</v>
      </c>
      <c r="F281" s="21">
        <f t="shared" si="108"/>
        <v>0</v>
      </c>
      <c r="G281" s="21">
        <f t="shared" si="108"/>
        <v>0</v>
      </c>
      <c r="H281" s="21">
        <f t="shared" si="108"/>
        <v>0</v>
      </c>
      <c r="I281" s="21">
        <f t="shared" si="108"/>
        <v>0</v>
      </c>
      <c r="J281" s="21">
        <f t="shared" si="108"/>
        <v>0</v>
      </c>
      <c r="K281" s="21">
        <f t="shared" si="108"/>
        <v>0</v>
      </c>
      <c r="L281" s="21">
        <f t="shared" si="108"/>
        <v>0</v>
      </c>
      <c r="M281" s="21">
        <f t="shared" si="108"/>
        <v>0</v>
      </c>
      <c r="N281" s="21">
        <f t="shared" si="108"/>
        <v>0</v>
      </c>
      <c r="O281" s="21">
        <f t="shared" si="108"/>
        <v>0</v>
      </c>
    </row>
    <row r="282" spans="1:15" ht="12.75">
      <c r="A282" s="1"/>
      <c r="B282" s="2"/>
      <c r="C282" s="1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1:15" ht="12.75">
      <c r="A283" s="1"/>
      <c r="B283" s="13" t="s">
        <v>440</v>
      </c>
      <c r="C283" s="14" t="s">
        <v>415</v>
      </c>
      <c r="D283" s="21">
        <f aca="true" t="shared" si="109" ref="D283:O283">SUBTOTAL(9,D284:D284)</f>
        <v>0</v>
      </c>
      <c r="E283" s="21">
        <f t="shared" si="109"/>
        <v>0</v>
      </c>
      <c r="F283" s="21">
        <f t="shared" si="109"/>
        <v>0</v>
      </c>
      <c r="G283" s="21">
        <f t="shared" si="109"/>
        <v>0</v>
      </c>
      <c r="H283" s="21">
        <f t="shared" si="109"/>
        <v>0</v>
      </c>
      <c r="I283" s="21">
        <f t="shared" si="109"/>
        <v>0</v>
      </c>
      <c r="J283" s="21">
        <f t="shared" si="109"/>
        <v>0</v>
      </c>
      <c r="K283" s="21">
        <f t="shared" si="109"/>
        <v>0</v>
      </c>
      <c r="L283" s="21">
        <f t="shared" si="109"/>
        <v>0</v>
      </c>
      <c r="M283" s="21">
        <f t="shared" si="109"/>
        <v>0</v>
      </c>
      <c r="N283" s="21">
        <f t="shared" si="109"/>
        <v>0</v>
      </c>
      <c r="O283" s="21">
        <f t="shared" si="109"/>
        <v>0</v>
      </c>
    </row>
    <row r="284" spans="1:15" ht="12.75">
      <c r="A284" s="1"/>
      <c r="B284" s="2"/>
      <c r="C284" s="1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</row>
    <row r="285" spans="1:15" ht="12.75">
      <c r="A285" s="1"/>
      <c r="B285" s="13" t="s">
        <v>416</v>
      </c>
      <c r="C285" s="14" t="s">
        <v>77</v>
      </c>
      <c r="D285" s="21">
        <f aca="true" t="shared" si="110" ref="D285:O285">SUBTOTAL(9,D286:D286)</f>
        <v>0</v>
      </c>
      <c r="E285" s="21">
        <f t="shared" si="110"/>
        <v>0</v>
      </c>
      <c r="F285" s="21">
        <f t="shared" si="110"/>
        <v>0</v>
      </c>
      <c r="G285" s="21">
        <f t="shared" si="110"/>
        <v>0</v>
      </c>
      <c r="H285" s="21">
        <f t="shared" si="110"/>
        <v>0</v>
      </c>
      <c r="I285" s="21">
        <f t="shared" si="110"/>
        <v>0</v>
      </c>
      <c r="J285" s="21">
        <f t="shared" si="110"/>
        <v>0</v>
      </c>
      <c r="K285" s="21">
        <f t="shared" si="110"/>
        <v>0</v>
      </c>
      <c r="L285" s="21">
        <f t="shared" si="110"/>
        <v>0</v>
      </c>
      <c r="M285" s="21">
        <f t="shared" si="110"/>
        <v>0</v>
      </c>
      <c r="N285" s="21">
        <f t="shared" si="110"/>
        <v>0</v>
      </c>
      <c r="O285" s="21">
        <f t="shared" si="110"/>
        <v>0</v>
      </c>
    </row>
    <row r="286" spans="1:15" ht="12.75">
      <c r="A286" s="1"/>
      <c r="B286" s="2"/>
      <c r="C286" s="1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</row>
    <row r="287" spans="1:15" ht="12.75">
      <c r="A287" s="1"/>
      <c r="B287" s="26" t="str">
        <f>"TOTAL CAPITULO "&amp;B279&amp;":"</f>
        <v>TOTAL CAPITULO 8000:</v>
      </c>
      <c r="C287" s="26"/>
      <c r="D287" s="24">
        <f aca="true" t="shared" si="111" ref="D287:O287">SUBTOTAL(9,D281:D286)</f>
        <v>0</v>
      </c>
      <c r="E287" s="24">
        <f t="shared" si="111"/>
        <v>0</v>
      </c>
      <c r="F287" s="24">
        <f t="shared" si="111"/>
        <v>0</v>
      </c>
      <c r="G287" s="24">
        <f t="shared" si="111"/>
        <v>0</v>
      </c>
      <c r="H287" s="24">
        <f t="shared" si="111"/>
        <v>0</v>
      </c>
      <c r="I287" s="24">
        <f t="shared" si="111"/>
        <v>0</v>
      </c>
      <c r="J287" s="24">
        <f t="shared" si="111"/>
        <v>0</v>
      </c>
      <c r="K287" s="24">
        <f t="shared" si="111"/>
        <v>0</v>
      </c>
      <c r="L287" s="24">
        <f t="shared" si="111"/>
        <v>0</v>
      </c>
      <c r="M287" s="24">
        <f t="shared" si="111"/>
        <v>0</v>
      </c>
      <c r="N287" s="24">
        <f t="shared" si="111"/>
        <v>0</v>
      </c>
      <c r="O287" s="24">
        <f t="shared" si="111"/>
        <v>0</v>
      </c>
    </row>
    <row r="288" spans="1:15" ht="12.75">
      <c r="A288" s="1"/>
      <c r="B288" s="2"/>
      <c r="C288" s="1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1:15" ht="12.75">
      <c r="A289" s="1"/>
      <c r="B289" s="9" t="s">
        <v>417</v>
      </c>
      <c r="C289" s="18" t="s">
        <v>441</v>
      </c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1:15" ht="12.75">
      <c r="A290" s="1"/>
      <c r="B290" s="2"/>
      <c r="C290" s="1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1:15" ht="12.75">
      <c r="A291" s="1"/>
      <c r="B291" s="13" t="s">
        <v>418</v>
      </c>
      <c r="C291" s="14" t="s">
        <v>442</v>
      </c>
      <c r="D291" s="21">
        <f aca="true" t="shared" si="112" ref="D291:O291">SUBTOTAL(9,D292:D292)</f>
        <v>0</v>
      </c>
      <c r="E291" s="21">
        <f t="shared" si="112"/>
        <v>0</v>
      </c>
      <c r="F291" s="21">
        <f t="shared" si="112"/>
        <v>0</v>
      </c>
      <c r="G291" s="21">
        <f t="shared" si="112"/>
        <v>0</v>
      </c>
      <c r="H291" s="21">
        <f t="shared" si="112"/>
        <v>0</v>
      </c>
      <c r="I291" s="21">
        <f t="shared" si="112"/>
        <v>0</v>
      </c>
      <c r="J291" s="21">
        <f t="shared" si="112"/>
        <v>0</v>
      </c>
      <c r="K291" s="21">
        <f t="shared" si="112"/>
        <v>0</v>
      </c>
      <c r="L291" s="21">
        <f t="shared" si="112"/>
        <v>0</v>
      </c>
      <c r="M291" s="21">
        <f t="shared" si="112"/>
        <v>0</v>
      </c>
      <c r="N291" s="21">
        <f t="shared" si="112"/>
        <v>0</v>
      </c>
      <c r="O291" s="21">
        <f t="shared" si="112"/>
        <v>0</v>
      </c>
    </row>
    <row r="292" spans="1:15" ht="12.75">
      <c r="A292" s="1"/>
      <c r="B292" s="2"/>
      <c r="C292" s="1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1:15" ht="12.75">
      <c r="A293" s="1"/>
      <c r="B293" s="13" t="s">
        <v>419</v>
      </c>
      <c r="C293" s="14" t="s">
        <v>420</v>
      </c>
      <c r="D293" s="21">
        <f aca="true" t="shared" si="113" ref="D293:O293">SUBTOTAL(9,D294:D294)</f>
        <v>0</v>
      </c>
      <c r="E293" s="21">
        <f t="shared" si="113"/>
        <v>0</v>
      </c>
      <c r="F293" s="21">
        <f t="shared" si="113"/>
        <v>0</v>
      </c>
      <c r="G293" s="21">
        <f t="shared" si="113"/>
        <v>0</v>
      </c>
      <c r="H293" s="21">
        <f t="shared" si="113"/>
        <v>0</v>
      </c>
      <c r="I293" s="21">
        <f t="shared" si="113"/>
        <v>0</v>
      </c>
      <c r="J293" s="21">
        <f t="shared" si="113"/>
        <v>0</v>
      </c>
      <c r="K293" s="21">
        <f t="shared" si="113"/>
        <v>0</v>
      </c>
      <c r="L293" s="21">
        <f t="shared" si="113"/>
        <v>0</v>
      </c>
      <c r="M293" s="21">
        <f t="shared" si="113"/>
        <v>0</v>
      </c>
      <c r="N293" s="21">
        <f t="shared" si="113"/>
        <v>0</v>
      </c>
      <c r="O293" s="21">
        <f t="shared" si="113"/>
        <v>0</v>
      </c>
    </row>
    <row r="294" spans="1:15" ht="12.75">
      <c r="A294" s="1"/>
      <c r="B294" s="2"/>
      <c r="C294" s="1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1:15" ht="12.75">
      <c r="A295" s="1"/>
      <c r="B295" s="13" t="s">
        <v>421</v>
      </c>
      <c r="C295" s="14" t="s">
        <v>422</v>
      </c>
      <c r="D295" s="21">
        <f aca="true" t="shared" si="114" ref="D295:O295">SUBTOTAL(9,D296:D296)</f>
        <v>0</v>
      </c>
      <c r="E295" s="21">
        <f t="shared" si="114"/>
        <v>0</v>
      </c>
      <c r="F295" s="21">
        <f t="shared" si="114"/>
        <v>0</v>
      </c>
      <c r="G295" s="21">
        <f t="shared" si="114"/>
        <v>0</v>
      </c>
      <c r="H295" s="21">
        <f t="shared" si="114"/>
        <v>0</v>
      </c>
      <c r="I295" s="21">
        <f t="shared" si="114"/>
        <v>0</v>
      </c>
      <c r="J295" s="21">
        <f t="shared" si="114"/>
        <v>0</v>
      </c>
      <c r="K295" s="21">
        <f t="shared" si="114"/>
        <v>0</v>
      </c>
      <c r="L295" s="21">
        <f t="shared" si="114"/>
        <v>0</v>
      </c>
      <c r="M295" s="21">
        <f t="shared" si="114"/>
        <v>0</v>
      </c>
      <c r="N295" s="21">
        <f t="shared" si="114"/>
        <v>0</v>
      </c>
      <c r="O295" s="21">
        <f t="shared" si="114"/>
        <v>0</v>
      </c>
    </row>
    <row r="296" spans="1:15" ht="12.75">
      <c r="A296" s="1"/>
      <c r="B296" s="2"/>
      <c r="C296" s="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12.75">
      <c r="A297" s="1"/>
      <c r="B297" s="13" t="s">
        <v>423</v>
      </c>
      <c r="C297" s="14" t="s">
        <v>424</v>
      </c>
      <c r="D297" s="21">
        <f aca="true" t="shared" si="115" ref="D297:O297">SUBTOTAL(9,D298:D298)</f>
        <v>0</v>
      </c>
      <c r="E297" s="21">
        <f t="shared" si="115"/>
        <v>0</v>
      </c>
      <c r="F297" s="21">
        <f t="shared" si="115"/>
        <v>0</v>
      </c>
      <c r="G297" s="21">
        <f t="shared" si="115"/>
        <v>0</v>
      </c>
      <c r="H297" s="21">
        <f t="shared" si="115"/>
        <v>0</v>
      </c>
      <c r="I297" s="21">
        <f t="shared" si="115"/>
        <v>0</v>
      </c>
      <c r="J297" s="21">
        <f t="shared" si="115"/>
        <v>0</v>
      </c>
      <c r="K297" s="21">
        <f t="shared" si="115"/>
        <v>0</v>
      </c>
      <c r="L297" s="21">
        <f t="shared" si="115"/>
        <v>0</v>
      </c>
      <c r="M297" s="21">
        <f t="shared" si="115"/>
        <v>0</v>
      </c>
      <c r="N297" s="21">
        <f t="shared" si="115"/>
        <v>0</v>
      </c>
      <c r="O297" s="21">
        <f t="shared" si="115"/>
        <v>0</v>
      </c>
    </row>
    <row r="298" spans="1:15" ht="12.75">
      <c r="A298" s="1"/>
      <c r="B298" s="2"/>
      <c r="C298" s="1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1:15" ht="12.75">
      <c r="A299" s="1"/>
      <c r="B299" s="13" t="s">
        <v>425</v>
      </c>
      <c r="C299" s="14" t="s">
        <v>443</v>
      </c>
      <c r="D299" s="21">
        <f aca="true" t="shared" si="116" ref="D299:O299">SUBTOTAL(9,D300:D300)</f>
        <v>0</v>
      </c>
      <c r="E299" s="21">
        <f t="shared" si="116"/>
        <v>0</v>
      </c>
      <c r="F299" s="21">
        <f t="shared" si="116"/>
        <v>0</v>
      </c>
      <c r="G299" s="21">
        <f t="shared" si="116"/>
        <v>0</v>
      </c>
      <c r="H299" s="21">
        <f t="shared" si="116"/>
        <v>0</v>
      </c>
      <c r="I299" s="21">
        <f t="shared" si="116"/>
        <v>0</v>
      </c>
      <c r="J299" s="21">
        <f t="shared" si="116"/>
        <v>0</v>
      </c>
      <c r="K299" s="21">
        <f t="shared" si="116"/>
        <v>0</v>
      </c>
      <c r="L299" s="21">
        <f t="shared" si="116"/>
        <v>0</v>
      </c>
      <c r="M299" s="21">
        <f t="shared" si="116"/>
        <v>0</v>
      </c>
      <c r="N299" s="21">
        <f t="shared" si="116"/>
        <v>0</v>
      </c>
      <c r="O299" s="21">
        <f t="shared" si="116"/>
        <v>0</v>
      </c>
    </row>
    <row r="300" spans="1:15" ht="12.75">
      <c r="A300" s="1"/>
      <c r="B300" s="2"/>
      <c r="C300" s="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1:15" ht="12.75">
      <c r="A301" s="1"/>
      <c r="B301" s="13" t="s">
        <v>426</v>
      </c>
      <c r="C301" s="14" t="s">
        <v>427</v>
      </c>
      <c r="D301" s="21">
        <f aca="true" t="shared" si="117" ref="D301:O301">SUBTOTAL(9,D302:D302)</f>
        <v>0</v>
      </c>
      <c r="E301" s="21">
        <f t="shared" si="117"/>
        <v>0</v>
      </c>
      <c r="F301" s="21">
        <f t="shared" si="117"/>
        <v>0</v>
      </c>
      <c r="G301" s="21">
        <f t="shared" si="117"/>
        <v>0</v>
      </c>
      <c r="H301" s="21">
        <f t="shared" si="117"/>
        <v>0</v>
      </c>
      <c r="I301" s="21">
        <f t="shared" si="117"/>
        <v>0</v>
      </c>
      <c r="J301" s="21">
        <f t="shared" si="117"/>
        <v>0</v>
      </c>
      <c r="K301" s="21">
        <f t="shared" si="117"/>
        <v>0</v>
      </c>
      <c r="L301" s="21">
        <f t="shared" si="117"/>
        <v>0</v>
      </c>
      <c r="M301" s="21">
        <f t="shared" si="117"/>
        <v>0</v>
      </c>
      <c r="N301" s="21">
        <f t="shared" si="117"/>
        <v>0</v>
      </c>
      <c r="O301" s="21">
        <f t="shared" si="117"/>
        <v>0</v>
      </c>
    </row>
    <row r="302" spans="1:15" ht="12.75">
      <c r="A302" s="1"/>
      <c r="B302" s="2"/>
      <c r="C302" s="1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1:15" ht="12.75">
      <c r="A303" s="1"/>
      <c r="B303" s="13" t="s">
        <v>428</v>
      </c>
      <c r="C303" s="14" t="s">
        <v>444</v>
      </c>
      <c r="D303" s="21">
        <f aca="true" t="shared" si="118" ref="D303:O303">SUBTOTAL(9,D304:D304)</f>
        <v>0</v>
      </c>
      <c r="E303" s="21">
        <f t="shared" si="118"/>
        <v>0</v>
      </c>
      <c r="F303" s="21">
        <f t="shared" si="118"/>
        <v>0</v>
      </c>
      <c r="G303" s="21">
        <f t="shared" si="118"/>
        <v>0</v>
      </c>
      <c r="H303" s="21">
        <f t="shared" si="118"/>
        <v>0</v>
      </c>
      <c r="I303" s="21">
        <f t="shared" si="118"/>
        <v>0</v>
      </c>
      <c r="J303" s="21">
        <f t="shared" si="118"/>
        <v>0</v>
      </c>
      <c r="K303" s="21">
        <f t="shared" si="118"/>
        <v>0</v>
      </c>
      <c r="L303" s="21">
        <f t="shared" si="118"/>
        <v>0</v>
      </c>
      <c r="M303" s="21">
        <f t="shared" si="118"/>
        <v>0</v>
      </c>
      <c r="N303" s="21">
        <f t="shared" si="118"/>
        <v>0</v>
      </c>
      <c r="O303" s="21">
        <f t="shared" si="118"/>
        <v>0</v>
      </c>
    </row>
    <row r="304" spans="1:15" ht="12.75">
      <c r="A304" s="1"/>
      <c r="B304" s="2"/>
      <c r="C304" s="1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1:15" ht="12.75">
      <c r="A305" s="1"/>
      <c r="B305" s="26" t="str">
        <f>"TOTAL CAPITULO "&amp;B289&amp;":"</f>
        <v>TOTAL CAPITULO 9000:</v>
      </c>
      <c r="C305" s="27"/>
      <c r="D305" s="24">
        <f aca="true" t="shared" si="119" ref="D305:O305">SUBTOTAL(9,D291:D304)</f>
        <v>0</v>
      </c>
      <c r="E305" s="24">
        <f t="shared" si="119"/>
        <v>0</v>
      </c>
      <c r="F305" s="24">
        <f t="shared" si="119"/>
        <v>0</v>
      </c>
      <c r="G305" s="24">
        <f t="shared" si="119"/>
        <v>0</v>
      </c>
      <c r="H305" s="24">
        <f t="shared" si="119"/>
        <v>0</v>
      </c>
      <c r="I305" s="24">
        <f t="shared" si="119"/>
        <v>0</v>
      </c>
      <c r="J305" s="24">
        <f t="shared" si="119"/>
        <v>0</v>
      </c>
      <c r="K305" s="24">
        <f t="shared" si="119"/>
        <v>0</v>
      </c>
      <c r="L305" s="24">
        <f t="shared" si="119"/>
        <v>0</v>
      </c>
      <c r="M305" s="24">
        <f t="shared" si="119"/>
        <v>0</v>
      </c>
      <c r="N305" s="24">
        <f t="shared" si="119"/>
        <v>0</v>
      </c>
      <c r="O305" s="24">
        <f t="shared" si="119"/>
        <v>0</v>
      </c>
    </row>
    <row r="306" spans="1:15" ht="15" customHeight="1">
      <c r="A306" s="1"/>
      <c r="B306" s="2"/>
      <c r="C306" s="1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1:15" ht="15" customHeight="1">
      <c r="A307" s="1"/>
      <c r="B307" s="28" t="s">
        <v>72</v>
      </c>
      <c r="C307" s="28"/>
      <c r="D307" s="25">
        <f aca="true" t="shared" si="120" ref="D307:O307">SUM(D49,D111,D189,D208,D248,D259,D277,D287,D305)</f>
        <v>1388196000</v>
      </c>
      <c r="E307" s="25">
        <f t="shared" si="120"/>
        <v>446651510.13</v>
      </c>
      <c r="F307" s="25">
        <f t="shared" si="120"/>
        <v>862028249.1299999</v>
      </c>
      <c r="G307" s="25">
        <f t="shared" si="120"/>
        <v>1803572739</v>
      </c>
      <c r="H307" s="25">
        <f t="shared" si="120"/>
        <v>1409481545.21</v>
      </c>
      <c r="I307" s="25">
        <f t="shared" si="120"/>
        <v>394091193.78999996</v>
      </c>
      <c r="J307" s="25">
        <f t="shared" si="120"/>
        <v>1191642609.12</v>
      </c>
      <c r="K307" s="25">
        <f t="shared" si="120"/>
        <v>217838936.08999994</v>
      </c>
      <c r="L307" s="25">
        <f t="shared" si="120"/>
        <v>611930129.8799999</v>
      </c>
      <c r="M307" s="25">
        <f t="shared" si="120"/>
        <v>1169550302.42</v>
      </c>
      <c r="N307" s="25">
        <f t="shared" si="120"/>
        <v>1164566622.9599998</v>
      </c>
      <c r="O307" s="25">
        <f t="shared" si="120"/>
        <v>27075986.160000023</v>
      </c>
    </row>
    <row r="308" spans="1:15" ht="1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" customHeight="1">
      <c r="A309" s="5"/>
      <c r="B309" s="6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</sheetData>
  <sheetProtection/>
  <mergeCells count="24">
    <mergeCell ref="B259:C259"/>
    <mergeCell ref="D7:D8"/>
    <mergeCell ref="B49:C49"/>
    <mergeCell ref="B111:C111"/>
    <mergeCell ref="B189:C189"/>
    <mergeCell ref="B208:C208"/>
    <mergeCell ref="B248:C248"/>
    <mergeCell ref="M7:M8"/>
    <mergeCell ref="K7:K8"/>
    <mergeCell ref="G7:G8"/>
    <mergeCell ref="E7:F7"/>
    <mergeCell ref="I7:I8"/>
    <mergeCell ref="L7:L8"/>
    <mergeCell ref="H7:H8"/>
    <mergeCell ref="B277:C277"/>
    <mergeCell ref="B287:C287"/>
    <mergeCell ref="B305:C305"/>
    <mergeCell ref="B307:C307"/>
    <mergeCell ref="B3:O3"/>
    <mergeCell ref="B4:O4"/>
    <mergeCell ref="N7:N8"/>
    <mergeCell ref="O7:O8"/>
    <mergeCell ref="J7:J8"/>
    <mergeCell ref="B7:C8"/>
  </mergeCells>
  <printOptions horizontalCentered="1"/>
  <pageMargins left="0.1968503937007874" right="0.1968503937007874" top="0.35433070866141736" bottom="0.1968503937007874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2017-12-14T20:50:51Z</cp:lastPrinted>
  <dcterms:created xsi:type="dcterms:W3CDTF">2013-04-18T20:56:07Z</dcterms:created>
  <dcterms:modified xsi:type="dcterms:W3CDTF">2017-12-18T19:30:15Z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